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N:\Group Folders\StudentAffairs\Spring 2023\May 11\"/>
    </mc:Choice>
  </mc:AlternateContent>
  <xr:revisionPtr revIDLastSave="0" documentId="8_{6416AC12-884E-4785-B58E-A0DA1CD03E86}" xr6:coauthVersionLast="36" xr6:coauthVersionMax="36" xr10:uidLastSave="{00000000-0000-0000-0000-000000000000}"/>
  <bookViews>
    <workbookView xWindow="0" yWindow="0" windowWidth="20430" windowHeight="106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P12" i="1" l="1"/>
  <c r="P73" i="1"/>
  <c r="P96" i="1"/>
  <c r="P63" i="1"/>
  <c r="P58" i="1"/>
  <c r="P53" i="1"/>
  <c r="P51" i="1"/>
  <c r="P44" i="1"/>
  <c r="P39" i="1"/>
  <c r="P13" i="1"/>
  <c r="S28" i="1"/>
  <c r="S27" i="1"/>
  <c r="S26" i="1"/>
  <c r="S25" i="1"/>
  <c r="P25" i="1"/>
  <c r="P24" i="1"/>
  <c r="S24" i="1" s="1"/>
  <c r="P23" i="1"/>
  <c r="S23" i="1" s="1"/>
  <c r="S22" i="1"/>
  <c r="P22" i="1"/>
  <c r="P21" i="1"/>
  <c r="S21" i="1" s="1"/>
  <c r="P20" i="1"/>
  <c r="S20" i="1" s="1"/>
  <c r="P19" i="1"/>
  <c r="S19" i="1" s="1"/>
  <c r="P18" i="1"/>
  <c r="S18" i="1" s="1"/>
  <c r="P17" i="1"/>
  <c r="S17" i="1" s="1"/>
  <c r="P37" i="1" l="1"/>
  <c r="P10" i="1" s="1"/>
  <c r="P7" i="1" s="1"/>
  <c r="J3" i="1"/>
  <c r="J73" i="1" l="1"/>
  <c r="J96" i="1"/>
  <c r="J63" i="1"/>
  <c r="J51" i="1"/>
  <c r="J53" i="1"/>
  <c r="J44" i="1"/>
  <c r="J58" i="1" l="1"/>
  <c r="J39" i="1"/>
  <c r="J37" i="1" l="1"/>
  <c r="M28" i="1" l="1"/>
  <c r="M27" i="1"/>
  <c r="M26" i="1"/>
  <c r="J25" i="1"/>
  <c r="M25" i="1" s="1"/>
  <c r="J24" i="1"/>
  <c r="M24" i="1" s="1"/>
  <c r="J23" i="1"/>
  <c r="M23" i="1" s="1"/>
  <c r="J22" i="1"/>
  <c r="M22" i="1" s="1"/>
  <c r="J21" i="1"/>
  <c r="M21" i="1" s="1"/>
  <c r="J20" i="1"/>
  <c r="M20" i="1" s="1"/>
  <c r="J19" i="1"/>
  <c r="M19" i="1" s="1"/>
  <c r="J18" i="1"/>
  <c r="M18" i="1" s="1"/>
  <c r="J17" i="1"/>
  <c r="M17" i="1" s="1"/>
  <c r="J13" i="1" l="1"/>
  <c r="J12" i="1" s="1"/>
  <c r="J10" i="1" s="1"/>
  <c r="J7" i="1" s="1"/>
  <c r="J8" i="1" s="1"/>
</calcChain>
</file>

<file path=xl/sharedStrings.xml><?xml version="1.0" encoding="utf-8"?>
<sst xmlns="http://schemas.openxmlformats.org/spreadsheetml/2006/main" count="177" uniqueCount="126">
  <si>
    <t>Working</t>
  </si>
  <si>
    <t>2019-2020</t>
  </si>
  <si>
    <t>2020-2021</t>
  </si>
  <si>
    <t>2021-2022</t>
  </si>
  <si>
    <t>ASCOCC Comments:</t>
  </si>
  <si>
    <t>REVENUE</t>
  </si>
  <si>
    <t>Student Fees</t>
  </si>
  <si>
    <t>Carry Over - Previous Fiscal Year</t>
  </si>
  <si>
    <t>EXPENSES</t>
  </si>
  <si>
    <t>Change from previous year</t>
  </si>
  <si>
    <t>STGOVT Grand Total</t>
  </si>
  <si>
    <t>Direct Expenses: Salary</t>
  </si>
  <si>
    <t>Council Salaries</t>
  </si>
  <si>
    <t>Payroll Assessments</t>
  </si>
  <si>
    <t xml:space="preserve">8% of total stipends for w/c and FICA </t>
  </si>
  <si>
    <t>Council Stipends</t>
  </si>
  <si>
    <t>hrs/week</t>
  </si>
  <si>
    <t>12.75 (12.75)</t>
  </si>
  <si>
    <t>Months/Year</t>
  </si>
  <si>
    <t>Yearly Salary</t>
  </si>
  <si>
    <t>President</t>
  </si>
  <si>
    <t>Dir. of Student Affairs</t>
  </si>
  <si>
    <t>Dir. of Financial Affairs</t>
  </si>
  <si>
    <t>Dir. of Campus Affairs</t>
  </si>
  <si>
    <t>Internal Affairs Coordinator</t>
  </si>
  <si>
    <t>External Affairs Coordinator</t>
  </si>
  <si>
    <t xml:space="preserve"> Redmond Liason</t>
  </si>
  <si>
    <t>Prineville Liason</t>
  </si>
  <si>
    <t>Madras Liason</t>
  </si>
  <si>
    <t>Wickiup Liason</t>
  </si>
  <si>
    <t>Office Coordinator</t>
  </si>
  <si>
    <t>Accounts Coordinator</t>
  </si>
  <si>
    <t>Diversity Coordinator</t>
  </si>
  <si>
    <t>Capital Expenses</t>
  </si>
  <si>
    <t>Equipment</t>
  </si>
  <si>
    <t>Direct Expenses: Non-Salary</t>
  </si>
  <si>
    <t xml:space="preserve">ASCOCC Programming &amp; Program Sponsorship </t>
  </si>
  <si>
    <t>CET Passes Subsidy</t>
  </si>
  <si>
    <t>Community Cabinet</t>
  </si>
  <si>
    <t>Professional Development Fund</t>
  </si>
  <si>
    <t>Stress Free Finals</t>
  </si>
  <si>
    <t>Sponsored Department Programs &amp; Events</t>
  </si>
  <si>
    <t>Bobcat Orientation</t>
  </si>
  <si>
    <t>Paw Prints</t>
  </si>
  <si>
    <t>Visiting Scholar Program</t>
  </si>
  <si>
    <t>ASCOCC Event Funding</t>
  </si>
  <si>
    <t>Thanksgiving Food Drive</t>
  </si>
  <si>
    <t>Club Hosted Established Events</t>
  </si>
  <si>
    <t>Salmon Bake</t>
  </si>
  <si>
    <t>Latinx Fiesta</t>
  </si>
  <si>
    <t>ASCOCC Internal Funding</t>
  </si>
  <si>
    <t>Advertising &amp; Swag</t>
  </si>
  <si>
    <t>Office Supplies</t>
  </si>
  <si>
    <t>Training &amp; Development</t>
  </si>
  <si>
    <t>Travel Costs</t>
  </si>
  <si>
    <t>Position Specific Funding</t>
  </si>
  <si>
    <t>CAMPUS: Northern Campus Event Allocation</t>
  </si>
  <si>
    <t>CAMPUS: Travel Allocation</t>
  </si>
  <si>
    <t>Memberships</t>
  </si>
  <si>
    <t>OSA Membership</t>
  </si>
  <si>
    <t>ASCOCC Discretionary Funding</t>
  </si>
  <si>
    <t>STGPRM Grand Total</t>
  </si>
  <si>
    <t>Student Clubs</t>
  </si>
  <si>
    <t>2019-20</t>
  </si>
  <si>
    <t>tier</t>
  </si>
  <si>
    <t>2020-21</t>
  </si>
  <si>
    <t>2021-22</t>
  </si>
  <si>
    <t>Addiction Studies Club</t>
  </si>
  <si>
    <t>Afrocentric Studies Club</t>
  </si>
  <si>
    <t>Art Club</t>
  </si>
  <si>
    <t>Asian Cultures Club</t>
  </si>
  <si>
    <t>Community Health Club</t>
  </si>
  <si>
    <t>CRU Lifelines</t>
  </si>
  <si>
    <t>Dance Club</t>
  </si>
  <si>
    <t>DREAMers Club</t>
  </si>
  <si>
    <t>First Nations Student Union</t>
  </si>
  <si>
    <t>German Club</t>
  </si>
  <si>
    <t>Gaming Club</t>
  </si>
  <si>
    <t>Jewish Student</t>
  </si>
  <si>
    <t>Latinx Student Club</t>
  </si>
  <si>
    <t>Latinx Student Club Redmond</t>
  </si>
  <si>
    <t xml:space="preserve">Live Action Society </t>
  </si>
  <si>
    <t>LGBTQ + Friends Club</t>
  </si>
  <si>
    <t>Ski &amp; Snowboard Club</t>
  </si>
  <si>
    <t>Theorian Society</t>
  </si>
  <si>
    <t>Student Programs</t>
  </si>
  <si>
    <t xml:space="preserve">Culinary </t>
  </si>
  <si>
    <t>Tier 4 allotment</t>
  </si>
  <si>
    <t>Fundraising Rollover</t>
  </si>
  <si>
    <t>Criminal Justice</t>
  </si>
  <si>
    <t xml:space="preserve">Nursing </t>
  </si>
  <si>
    <t>Tier 5 allotment</t>
  </si>
  <si>
    <t>COPE Club (see 55)</t>
  </si>
  <si>
    <t>Veterinarian Tech</t>
  </si>
  <si>
    <t>Discretionary</t>
  </si>
  <si>
    <t>Club Development</t>
  </si>
  <si>
    <t>Proposed</t>
  </si>
  <si>
    <t>2022-2023</t>
  </si>
  <si>
    <t xml:space="preserve">                                                               Months/Year</t>
  </si>
  <si>
    <t>Planted Earth*new</t>
  </si>
  <si>
    <t>*A majority of this rollover is from STGPRM ($164,000)</t>
  </si>
  <si>
    <t>2022-23</t>
  </si>
  <si>
    <t>*Many clubs are no longer active post-COVID</t>
  </si>
  <si>
    <t>*allocated for new clubs next year</t>
  </si>
  <si>
    <t xml:space="preserve"> </t>
  </si>
  <si>
    <t xml:space="preserve">Proposed </t>
  </si>
  <si>
    <t>2023-2024</t>
  </si>
  <si>
    <t>Tier</t>
  </si>
  <si>
    <t>Bowling Club</t>
  </si>
  <si>
    <t>Veterans Club</t>
  </si>
  <si>
    <t>Fire Science Club</t>
  </si>
  <si>
    <t>Film Club</t>
  </si>
  <si>
    <t>Alpha Omega Club</t>
  </si>
  <si>
    <t>Anime Club</t>
  </si>
  <si>
    <t>Table Top Gaming Club</t>
  </si>
  <si>
    <t>Ceramics Club</t>
  </si>
  <si>
    <t>Chess Club</t>
  </si>
  <si>
    <t xml:space="preserve">Art &amp; Design </t>
  </si>
  <si>
    <t>Redmond Latinx</t>
  </si>
  <si>
    <t>Leg. Affairs Coordinator</t>
  </si>
  <si>
    <t>Asian American Pacific Islander Heritage Month</t>
  </si>
  <si>
    <t>Welcome Week Club Fair</t>
  </si>
  <si>
    <t xml:space="preserve">Student Showcase </t>
  </si>
  <si>
    <r>
      <rPr>
        <strike/>
        <sz val="9"/>
        <color theme="1"/>
        <rFont val="Calibri"/>
        <family val="2"/>
      </rPr>
      <t>LEGISLATIVE:</t>
    </r>
    <r>
      <rPr>
        <sz val="9"/>
        <color theme="1"/>
        <rFont val="Calibri"/>
        <family val="2"/>
      </rPr>
      <t xml:space="preserve"> Conference Fees</t>
    </r>
  </si>
  <si>
    <t>*This is all in STGPRM</t>
  </si>
  <si>
    <t>*Will roll $30,000 to STGOVT from STGPRM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</si>
</sst>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1"/>
      <name val="Arial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b/>
      <sz val="9"/>
      <color rgb="FFFF0000"/>
      <name val="Calibri"/>
      <family val="2"/>
    </font>
    <font>
      <sz val="9"/>
      <color theme="0"/>
      <name val="Calibri"/>
      <family val="2"/>
    </font>
    <font>
      <b/>
      <sz val="10"/>
      <color rgb="FFC00000"/>
      <name val="Calibri"/>
      <family val="2"/>
    </font>
    <font>
      <b/>
      <sz val="8"/>
      <color rgb="FFFF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trike/>
      <sz val="9"/>
      <color theme="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rgb="FFC5E0B3"/>
        <bgColor rgb="FFC5E0B3"/>
      </patternFill>
    </fill>
    <fill>
      <patternFill patternType="solid">
        <fgColor rgb="FFD8D8D8"/>
        <bgColor rgb="FFD8D8D8"/>
      </patternFill>
    </fill>
    <fill>
      <patternFill patternType="solid">
        <fgColor rgb="FFC8C8C8"/>
        <bgColor rgb="FFC8C8C8"/>
      </patternFill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5B9BD5"/>
        <bgColor rgb="FF5B9BD5"/>
      </patternFill>
    </fill>
    <fill>
      <patternFill patternType="solid">
        <fgColor rgb="FFFFC000"/>
        <bgColor rgb="FFFFC000"/>
      </patternFill>
    </fill>
    <fill>
      <patternFill patternType="solid">
        <fgColor rgb="FFC6E0B4"/>
        <bgColor rgb="FFC6E0B4"/>
      </patternFill>
    </fill>
    <fill>
      <patternFill patternType="solid">
        <fgColor rgb="FFD6DCE4"/>
        <bgColor rgb="FFD6DCE4"/>
      </patternFill>
    </fill>
    <fill>
      <patternFill patternType="solid">
        <fgColor theme="3" tint="0.79998168889431442"/>
        <bgColor theme="7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5E0B3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C5E0B3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7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ck">
        <color rgb="FF000000"/>
      </right>
      <top style="double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D8D8D8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D8D8D8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D8D8D8"/>
      </left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5" fillId="0" borderId="0" applyFont="0" applyFill="0" applyBorder="0" applyAlignment="0" applyProtection="0"/>
  </cellStyleXfs>
  <cellXfs count="376">
    <xf numFmtId="0" fontId="0" fillId="0" borderId="0" xfId="0"/>
    <xf numFmtId="0" fontId="1" fillId="0" borderId="0" xfId="1" applyFont="1" applyAlignment="1"/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3" fillId="5" borderId="2" xfId="1" applyFont="1" applyFill="1" applyBorder="1" applyAlignment="1">
      <alignment vertical="center"/>
    </xf>
    <xf numFmtId="44" fontId="7" fillId="2" borderId="3" xfId="1" applyNumberFormat="1" applyFont="1" applyFill="1" applyBorder="1"/>
    <xf numFmtId="37" fontId="8" fillId="6" borderId="4" xfId="1" applyNumberFormat="1" applyFont="1" applyFill="1" applyBorder="1" applyAlignment="1">
      <alignment vertical="center"/>
    </xf>
    <xf numFmtId="44" fontId="7" fillId="3" borderId="3" xfId="1" applyNumberFormat="1" applyFont="1" applyFill="1" applyBorder="1"/>
    <xf numFmtId="37" fontId="8" fillId="5" borderId="5" xfId="1" applyNumberFormat="1" applyFont="1" applyFill="1" applyBorder="1" applyAlignment="1">
      <alignment vertical="center"/>
    </xf>
    <xf numFmtId="44" fontId="7" fillId="6" borderId="6" xfId="1" applyNumberFormat="1" applyFont="1" applyFill="1" applyBorder="1" applyAlignment="1"/>
    <xf numFmtId="44" fontId="6" fillId="5" borderId="7" xfId="1" applyNumberFormat="1" applyFont="1" applyFill="1" applyBorder="1" applyAlignment="1">
      <alignment vertical="center"/>
    </xf>
    <xf numFmtId="0" fontId="2" fillId="0" borderId="5" xfId="1" applyFont="1" applyBorder="1" applyAlignment="1">
      <alignment vertical="center"/>
    </xf>
    <xf numFmtId="44" fontId="2" fillId="2" borderId="8" xfId="1" applyNumberFormat="1" applyFont="1" applyFill="1" applyBorder="1" applyAlignment="1">
      <alignment vertical="center"/>
    </xf>
    <xf numFmtId="37" fontId="2" fillId="2" borderId="8" xfId="1" applyNumberFormat="1" applyFont="1" applyFill="1" applyBorder="1" applyAlignment="1">
      <alignment vertical="center"/>
    </xf>
    <xf numFmtId="44" fontId="2" fillId="3" borderId="8" xfId="1" applyNumberFormat="1" applyFont="1" applyFill="1" applyBorder="1" applyAlignment="1">
      <alignment vertical="center"/>
    </xf>
    <xf numFmtId="37" fontId="2" fillId="3" borderId="5" xfId="1" applyNumberFormat="1" applyFont="1" applyFill="1" applyBorder="1" applyAlignment="1">
      <alignment vertical="center"/>
    </xf>
    <xf numFmtId="44" fontId="2" fillId="4" borderId="8" xfId="1" applyNumberFormat="1" applyFont="1" applyFill="1" applyBorder="1" applyAlignment="1">
      <alignment vertical="center"/>
    </xf>
    <xf numFmtId="37" fontId="2" fillId="4" borderId="8" xfId="1" applyNumberFormat="1" applyFont="1" applyFill="1" applyBorder="1" applyAlignment="1">
      <alignment vertical="center"/>
    </xf>
    <xf numFmtId="44" fontId="5" fillId="0" borderId="8" xfId="1" applyNumberFormat="1" applyFont="1" applyBorder="1" applyAlignment="1">
      <alignment vertical="center"/>
    </xf>
    <xf numFmtId="44" fontId="5" fillId="0" borderId="9" xfId="1" applyNumberFormat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44" fontId="2" fillId="2" borderId="11" xfId="1" applyNumberFormat="1" applyFont="1" applyFill="1" applyBorder="1" applyAlignment="1">
      <alignment vertical="center"/>
    </xf>
    <xf numFmtId="37" fontId="2" fillId="2" borderId="11" xfId="1" applyNumberFormat="1" applyFont="1" applyFill="1" applyBorder="1" applyAlignment="1">
      <alignment vertical="center"/>
    </xf>
    <xf numFmtId="44" fontId="2" fillId="3" borderId="11" xfId="1" applyNumberFormat="1" applyFont="1" applyFill="1" applyBorder="1" applyAlignment="1">
      <alignment vertical="center"/>
    </xf>
    <xf numFmtId="37" fontId="2" fillId="3" borderId="10" xfId="1" applyNumberFormat="1" applyFont="1" applyFill="1" applyBorder="1" applyAlignment="1">
      <alignment vertical="center"/>
    </xf>
    <xf numFmtId="44" fontId="2" fillId="4" borderId="11" xfId="1" applyNumberFormat="1" applyFont="1" applyFill="1" applyBorder="1" applyAlignment="1">
      <alignment vertical="center"/>
    </xf>
    <xf numFmtId="37" fontId="2" fillId="4" borderId="11" xfId="1" applyNumberFormat="1" applyFont="1" applyFill="1" applyBorder="1" applyAlignment="1">
      <alignment vertical="center"/>
    </xf>
    <xf numFmtId="0" fontId="9" fillId="0" borderId="14" xfId="1" applyFont="1" applyBorder="1" applyAlignment="1">
      <alignment vertical="center"/>
    </xf>
    <xf numFmtId="37" fontId="2" fillId="0" borderId="15" xfId="1" applyNumberFormat="1" applyFont="1" applyBorder="1" applyAlignment="1">
      <alignment vertical="center"/>
    </xf>
    <xf numFmtId="37" fontId="2" fillId="0" borderId="16" xfId="1" applyNumberFormat="1" applyFont="1" applyBorder="1" applyAlignment="1">
      <alignment vertical="center"/>
    </xf>
    <xf numFmtId="37" fontId="2" fillId="0" borderId="0" xfId="1" applyNumberFormat="1" applyFont="1" applyAlignment="1">
      <alignment vertical="center"/>
    </xf>
    <xf numFmtId="44" fontId="5" fillId="0" borderId="17" xfId="1" applyNumberFormat="1" applyFont="1" applyBorder="1" applyAlignment="1">
      <alignment vertical="center"/>
    </xf>
    <xf numFmtId="44" fontId="5" fillId="0" borderId="18" xfId="1" applyNumberFormat="1" applyFont="1" applyBorder="1" applyAlignment="1">
      <alignment vertical="center"/>
    </xf>
    <xf numFmtId="44" fontId="10" fillId="2" borderId="19" xfId="1" applyNumberFormat="1" applyFont="1" applyFill="1" applyBorder="1"/>
    <xf numFmtId="37" fontId="8" fillId="6" borderId="20" xfId="1" applyNumberFormat="1" applyFont="1" applyFill="1" applyBorder="1" applyAlignment="1">
      <alignment vertical="center"/>
    </xf>
    <xf numFmtId="44" fontId="10" fillId="3" borderId="19" xfId="1" applyNumberFormat="1" applyFont="1" applyFill="1" applyBorder="1"/>
    <xf numFmtId="44" fontId="10" fillId="6" borderId="21" xfId="1" applyNumberFormat="1" applyFont="1" applyFill="1" applyBorder="1" applyAlignment="1"/>
    <xf numFmtId="0" fontId="2" fillId="0" borderId="22" xfId="1" applyFont="1" applyBorder="1" applyAlignment="1">
      <alignment vertical="center"/>
    </xf>
    <xf numFmtId="44" fontId="2" fillId="2" borderId="23" xfId="1" applyNumberFormat="1" applyFont="1" applyFill="1" applyBorder="1" applyAlignment="1">
      <alignment horizontal="center" vertical="center"/>
    </xf>
    <xf numFmtId="44" fontId="2" fillId="3" borderId="23" xfId="1" applyNumberFormat="1" applyFont="1" applyFill="1" applyBorder="1" applyAlignment="1">
      <alignment horizontal="center" vertical="center"/>
    </xf>
    <xf numFmtId="44" fontId="2" fillId="4" borderId="23" xfId="1" applyNumberFormat="1" applyFont="1" applyFill="1" applyBorder="1" applyAlignment="1">
      <alignment horizontal="center" vertical="center"/>
    </xf>
    <xf numFmtId="44" fontId="6" fillId="0" borderId="0" xfId="1" applyNumberFormat="1" applyFont="1" applyAlignment="1">
      <alignment vertical="center"/>
    </xf>
    <xf numFmtId="0" fontId="7" fillId="3" borderId="0" xfId="1" applyFont="1" applyFill="1" applyBorder="1"/>
    <xf numFmtId="0" fontId="7" fillId="0" borderId="0" xfId="1" applyFont="1"/>
    <xf numFmtId="0" fontId="3" fillId="7" borderId="8" xfId="1" applyFont="1" applyFill="1" applyBorder="1" applyAlignment="1">
      <alignment vertical="center"/>
    </xf>
    <xf numFmtId="44" fontId="6" fillId="2" borderId="21" xfId="1" applyNumberFormat="1" applyFont="1" applyFill="1" applyBorder="1" applyAlignment="1">
      <alignment vertical="center"/>
    </xf>
    <xf numFmtId="37" fontId="3" fillId="8" borderId="24" xfId="1" applyNumberFormat="1" applyFont="1" applyFill="1" applyBorder="1" applyAlignment="1">
      <alignment vertical="center"/>
    </xf>
    <xf numFmtId="44" fontId="6" fillId="3" borderId="21" xfId="1" applyNumberFormat="1" applyFont="1" applyFill="1" applyBorder="1" applyAlignment="1">
      <alignment vertical="center"/>
    </xf>
    <xf numFmtId="44" fontId="11" fillId="8" borderId="9" xfId="1" applyNumberFormat="1" applyFont="1" applyFill="1" applyBorder="1" applyAlignment="1">
      <alignment vertical="center"/>
    </xf>
    <xf numFmtId="44" fontId="6" fillId="4" borderId="21" xfId="1" applyNumberFormat="1" applyFont="1" applyFill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3" fillId="5" borderId="8" xfId="1" applyFont="1" applyFill="1" applyBorder="1" applyAlignment="1">
      <alignment vertical="center"/>
    </xf>
    <xf numFmtId="44" fontId="3" fillId="2" borderId="25" xfId="1" applyNumberFormat="1" applyFont="1" applyFill="1" applyBorder="1" applyAlignment="1">
      <alignment vertical="center"/>
    </xf>
    <xf numFmtId="44" fontId="6" fillId="9" borderId="26" xfId="1" applyNumberFormat="1" applyFont="1" applyFill="1" applyBorder="1" applyAlignment="1">
      <alignment vertical="center"/>
    </xf>
    <xf numFmtId="44" fontId="3" fillId="3" borderId="25" xfId="1" applyNumberFormat="1" applyFont="1" applyFill="1" applyBorder="1" applyAlignment="1">
      <alignment vertical="center"/>
    </xf>
    <xf numFmtId="44" fontId="6" fillId="9" borderId="0" xfId="1" applyNumberFormat="1" applyFont="1" applyFill="1" applyBorder="1" applyAlignment="1">
      <alignment vertical="center"/>
    </xf>
    <xf numFmtId="44" fontId="3" fillId="4" borderId="25" xfId="1" applyNumberFormat="1" applyFont="1" applyFill="1" applyBorder="1" applyAlignment="1">
      <alignment vertical="center"/>
    </xf>
    <xf numFmtId="44" fontId="5" fillId="2" borderId="22" xfId="1" applyNumberFormat="1" applyFont="1" applyFill="1" applyBorder="1" applyAlignment="1">
      <alignment vertical="center"/>
    </xf>
    <xf numFmtId="37" fontId="2" fillId="2" borderId="23" xfId="1" applyNumberFormat="1" applyFont="1" applyFill="1" applyBorder="1" applyAlignment="1">
      <alignment vertical="center"/>
    </xf>
    <xf numFmtId="44" fontId="5" fillId="3" borderId="22" xfId="1" applyNumberFormat="1" applyFont="1" applyFill="1" applyBorder="1" applyAlignment="1">
      <alignment vertical="center"/>
    </xf>
    <xf numFmtId="44" fontId="5" fillId="3" borderId="5" xfId="1" applyNumberFormat="1" applyFont="1" applyFill="1" applyBorder="1" applyAlignment="1">
      <alignment vertical="center"/>
    </xf>
    <xf numFmtId="39" fontId="2" fillId="4" borderId="23" xfId="1" applyNumberFormat="1" applyFont="1" applyFill="1" applyBorder="1" applyAlignment="1">
      <alignment vertical="center"/>
    </xf>
    <xf numFmtId="37" fontId="2" fillId="4" borderId="23" xfId="1" applyNumberFormat="1" applyFont="1" applyFill="1" applyBorder="1" applyAlignment="1">
      <alignment vertical="center"/>
    </xf>
    <xf numFmtId="0" fontId="2" fillId="0" borderId="0" xfId="1" applyFont="1"/>
    <xf numFmtId="44" fontId="5" fillId="2" borderId="5" xfId="1" applyNumberFormat="1" applyFont="1" applyFill="1" applyBorder="1" applyAlignment="1">
      <alignment vertical="center"/>
    </xf>
    <xf numFmtId="39" fontId="2" fillId="4" borderId="8" xfId="1" applyNumberFormat="1" applyFont="1" applyFill="1" applyBorder="1" applyAlignment="1">
      <alignment vertical="center"/>
    </xf>
    <xf numFmtId="0" fontId="2" fillId="0" borderId="0" xfId="1" applyFont="1" applyAlignment="1"/>
    <xf numFmtId="0" fontId="3" fillId="7" borderId="27" xfId="1" applyFont="1" applyFill="1" applyBorder="1" applyAlignment="1">
      <alignment horizontal="left" vertical="center"/>
    </xf>
    <xf numFmtId="164" fontId="2" fillId="7" borderId="22" xfId="1" applyNumberFormat="1" applyFont="1" applyFill="1" applyBorder="1" applyAlignment="1">
      <alignment horizontal="left" vertical="center"/>
    </xf>
    <xf numFmtId="164" fontId="2" fillId="7" borderId="22" xfId="1" quotePrefix="1" applyNumberFormat="1" applyFont="1" applyFill="1" applyBorder="1" applyAlignment="1">
      <alignment horizontal="left" vertical="center"/>
    </xf>
    <xf numFmtId="44" fontId="2" fillId="7" borderId="22" xfId="1" applyNumberFormat="1" applyFont="1" applyFill="1" applyBorder="1" applyAlignment="1">
      <alignment horizontal="left" vertical="center"/>
    </xf>
    <xf numFmtId="0" fontId="5" fillId="7" borderId="22" xfId="1" applyFont="1" applyFill="1" applyBorder="1" applyAlignment="1">
      <alignment horizontal="right" vertical="center"/>
    </xf>
    <xf numFmtId="0" fontId="5" fillId="7" borderId="22" xfId="1" applyFont="1" applyFill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44" fontId="2" fillId="2" borderId="5" xfId="1" applyNumberFormat="1" applyFont="1" applyFill="1" applyBorder="1" applyAlignment="1">
      <alignment vertical="center"/>
    </xf>
    <xf numFmtId="37" fontId="2" fillId="2" borderId="5" xfId="1" applyNumberFormat="1" applyFont="1" applyFill="1" applyBorder="1" applyAlignment="1">
      <alignment horizontal="center" vertical="center"/>
    </xf>
    <xf numFmtId="44" fontId="2" fillId="3" borderId="5" xfId="1" applyNumberFormat="1" applyFont="1" applyFill="1" applyBorder="1" applyAlignment="1">
      <alignment vertical="center"/>
    </xf>
    <xf numFmtId="37" fontId="2" fillId="3" borderId="5" xfId="1" applyNumberFormat="1" applyFont="1" applyFill="1" applyBorder="1" applyAlignment="1">
      <alignment horizontal="center" vertical="center"/>
    </xf>
    <xf numFmtId="44" fontId="2" fillId="4" borderId="5" xfId="1" applyNumberFormat="1" applyFont="1" applyFill="1" applyBorder="1" applyAlignment="1">
      <alignment vertical="center"/>
    </xf>
    <xf numFmtId="37" fontId="2" fillId="4" borderId="5" xfId="1" applyNumberFormat="1" applyFont="1" applyFill="1" applyBorder="1" applyAlignment="1">
      <alignment horizontal="center" vertical="center"/>
    </xf>
    <xf numFmtId="37" fontId="2" fillId="0" borderId="5" xfId="1" applyNumberFormat="1" applyFont="1" applyBorder="1" applyAlignment="1">
      <alignment horizontal="left" vertical="center"/>
    </xf>
    <xf numFmtId="44" fontId="2" fillId="0" borderId="5" xfId="1" applyNumberFormat="1" applyFont="1" applyBorder="1" applyAlignment="1">
      <alignment vertical="center"/>
    </xf>
    <xf numFmtId="44" fontId="2" fillId="0" borderId="9" xfId="1" applyNumberFormat="1" applyFont="1" applyBorder="1" applyAlignment="1">
      <alignment vertical="center"/>
    </xf>
    <xf numFmtId="44" fontId="2" fillId="2" borderId="5" xfId="1" applyNumberFormat="1" applyFont="1" applyFill="1" applyBorder="1" applyAlignment="1">
      <alignment horizontal="center" vertical="center"/>
    </xf>
    <xf numFmtId="44" fontId="2" fillId="3" borderId="5" xfId="1" applyNumberFormat="1" applyFont="1" applyFill="1" applyBorder="1" applyAlignment="1">
      <alignment horizontal="center" vertical="center"/>
    </xf>
    <xf numFmtId="37" fontId="2" fillId="3" borderId="5" xfId="1" applyNumberFormat="1" applyFont="1" applyFill="1" applyBorder="1" applyAlignment="1">
      <alignment horizontal="center"/>
    </xf>
    <xf numFmtId="44" fontId="2" fillId="4" borderId="5" xfId="1" applyNumberFormat="1" applyFont="1" applyFill="1" applyBorder="1" applyAlignment="1">
      <alignment horizontal="center" vertical="center"/>
    </xf>
    <xf numFmtId="44" fontId="2" fillId="2" borderId="5" xfId="1" applyNumberFormat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44" fontId="2" fillId="3" borderId="5" xfId="1" applyNumberFormat="1" applyFont="1" applyFill="1" applyBorder="1" applyAlignment="1">
      <alignment horizontal="center"/>
    </xf>
    <xf numFmtId="1" fontId="2" fillId="3" borderId="5" xfId="1" applyNumberFormat="1" applyFont="1" applyFill="1" applyBorder="1" applyAlignment="1">
      <alignment horizontal="center"/>
    </xf>
    <xf numFmtId="44" fontId="2" fillId="4" borderId="5" xfId="1" applyNumberFormat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164" fontId="2" fillId="0" borderId="0" xfId="1" applyNumberFormat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3" borderId="5" xfId="1" applyFont="1" applyFill="1" applyBorder="1" applyAlignment="1">
      <alignment horizontal="center"/>
    </xf>
    <xf numFmtId="44" fontId="2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44" fontId="2" fillId="3" borderId="0" xfId="1" applyNumberFormat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44" fontId="2" fillId="4" borderId="0" xfId="1" applyNumberFormat="1" applyFont="1" applyFill="1" applyBorder="1" applyAlignment="1">
      <alignment horizontal="center"/>
    </xf>
    <xf numFmtId="0" fontId="2" fillId="4" borderId="0" xfId="1" applyFont="1" applyFill="1" applyBorder="1" applyAlignment="1">
      <alignment horizontal="center"/>
    </xf>
    <xf numFmtId="37" fontId="2" fillId="0" borderId="0" xfId="1" applyNumberFormat="1" applyFont="1" applyAlignment="1">
      <alignment horizontal="left" vertical="center"/>
    </xf>
    <xf numFmtId="44" fontId="2" fillId="0" borderId="0" xfId="1" applyNumberFormat="1" applyFont="1" applyAlignment="1">
      <alignment vertical="center"/>
    </xf>
    <xf numFmtId="0" fontId="12" fillId="0" borderId="5" xfId="1" applyFont="1" applyBorder="1" applyAlignment="1">
      <alignment horizontal="center" vertical="center"/>
    </xf>
    <xf numFmtId="44" fontId="12" fillId="10" borderId="9" xfId="1" applyNumberFormat="1" applyFont="1" applyFill="1" applyBorder="1" applyAlignment="1">
      <alignment vertical="center"/>
    </xf>
    <xf numFmtId="37" fontId="12" fillId="10" borderId="9" xfId="1" applyNumberFormat="1" applyFont="1" applyFill="1" applyBorder="1" applyAlignment="1">
      <alignment horizontal="center" vertical="center"/>
    </xf>
    <xf numFmtId="44" fontId="12" fillId="11" borderId="9" xfId="1" applyNumberFormat="1" applyFont="1" applyFill="1" applyBorder="1" applyAlignment="1">
      <alignment vertical="center"/>
    </xf>
    <xf numFmtId="37" fontId="12" fillId="11" borderId="9" xfId="1" applyNumberFormat="1" applyFont="1" applyFill="1" applyBorder="1" applyAlignment="1">
      <alignment horizontal="center" vertical="center"/>
    </xf>
    <xf numFmtId="44" fontId="12" fillId="12" borderId="9" xfId="1" applyNumberFormat="1" applyFont="1" applyFill="1" applyBorder="1" applyAlignment="1">
      <alignment vertical="center"/>
    </xf>
    <xf numFmtId="37" fontId="12" fillId="12" borderId="9" xfId="1" applyNumberFormat="1" applyFont="1" applyFill="1" applyBorder="1" applyAlignment="1">
      <alignment horizontal="center" vertical="center"/>
    </xf>
    <xf numFmtId="37" fontId="12" fillId="0" borderId="9" xfId="1" applyNumberFormat="1" applyFont="1" applyBorder="1" applyAlignment="1">
      <alignment horizontal="left" vertical="center"/>
    </xf>
    <xf numFmtId="44" fontId="12" fillId="0" borderId="9" xfId="1" applyNumberFormat="1" applyFont="1" applyBorder="1" applyAlignment="1">
      <alignment vertical="center"/>
    </xf>
    <xf numFmtId="0" fontId="2" fillId="0" borderId="2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37" fontId="2" fillId="0" borderId="30" xfId="1" applyNumberFormat="1" applyFont="1" applyBorder="1" applyAlignment="1">
      <alignment vertical="center"/>
    </xf>
    <xf numFmtId="44" fontId="2" fillId="2" borderId="23" xfId="1" applyNumberFormat="1" applyFont="1" applyFill="1" applyBorder="1" applyAlignment="1">
      <alignment vertical="center"/>
    </xf>
    <xf numFmtId="44" fontId="2" fillId="3" borderId="23" xfId="1" applyNumberFormat="1" applyFont="1" applyFill="1" applyBorder="1" applyAlignment="1">
      <alignment vertical="center"/>
    </xf>
    <xf numFmtId="44" fontId="2" fillId="4" borderId="23" xfId="1" applyNumberFormat="1" applyFont="1" applyFill="1" applyBorder="1" applyAlignment="1">
      <alignment vertical="center"/>
    </xf>
    <xf numFmtId="37" fontId="2" fillId="2" borderId="30" xfId="1" applyNumberFormat="1" applyFont="1" applyFill="1" applyBorder="1" applyAlignment="1">
      <alignment vertical="center"/>
    </xf>
    <xf numFmtId="37" fontId="2" fillId="3" borderId="30" xfId="1" applyNumberFormat="1" applyFont="1" applyFill="1" applyBorder="1" applyAlignment="1">
      <alignment vertical="center"/>
    </xf>
    <xf numFmtId="37" fontId="2" fillId="4" borderId="30" xfId="1" applyNumberFormat="1" applyFont="1" applyFill="1" applyBorder="1" applyAlignment="1">
      <alignment vertical="center"/>
    </xf>
    <xf numFmtId="0" fontId="3" fillId="0" borderId="8" xfId="1" applyFont="1" applyBorder="1" applyAlignment="1">
      <alignment vertical="center"/>
    </xf>
    <xf numFmtId="164" fontId="3" fillId="0" borderId="0" xfId="1" applyNumberFormat="1" applyFont="1" applyAlignment="1">
      <alignment vertical="center"/>
    </xf>
    <xf numFmtId="44" fontId="3" fillId="0" borderId="0" xfId="1" applyNumberFormat="1" applyFont="1" applyAlignment="1">
      <alignment vertical="center"/>
    </xf>
    <xf numFmtId="3" fontId="7" fillId="0" borderId="0" xfId="1" applyNumberFormat="1" applyFont="1"/>
    <xf numFmtId="44" fontId="3" fillId="2" borderId="19" xfId="1" applyNumberFormat="1" applyFont="1" applyFill="1" applyBorder="1" applyAlignment="1">
      <alignment vertical="center"/>
    </xf>
    <xf numFmtId="37" fontId="2" fillId="2" borderId="24" xfId="1" applyNumberFormat="1" applyFont="1" applyFill="1" applyBorder="1" applyAlignment="1">
      <alignment vertical="center"/>
    </xf>
    <xf numFmtId="44" fontId="3" fillId="3" borderId="19" xfId="1" applyNumberFormat="1" applyFont="1" applyFill="1" applyBorder="1" applyAlignment="1">
      <alignment vertical="center"/>
    </xf>
    <xf numFmtId="37" fontId="2" fillId="3" borderId="9" xfId="1" applyNumberFormat="1" applyFont="1" applyFill="1" applyBorder="1" applyAlignment="1">
      <alignment vertical="center"/>
    </xf>
    <xf numFmtId="44" fontId="3" fillId="4" borderId="19" xfId="1" applyNumberFormat="1" applyFont="1" applyFill="1" applyBorder="1" applyAlignment="1">
      <alignment vertical="center"/>
    </xf>
    <xf numFmtId="37" fontId="2" fillId="4" borderId="24" xfId="1" applyNumberFormat="1" applyFont="1" applyFill="1" applyBorder="1" applyAlignment="1">
      <alignment vertical="center"/>
    </xf>
    <xf numFmtId="0" fontId="2" fillId="0" borderId="5" xfId="1" applyFont="1" applyBorder="1" applyAlignment="1">
      <alignment horizontal="left" vertical="center"/>
    </xf>
    <xf numFmtId="164" fontId="2" fillId="2" borderId="23" xfId="1" applyNumberFormat="1" applyFont="1" applyFill="1" applyBorder="1" applyAlignment="1">
      <alignment vertical="center"/>
    </xf>
    <xf numFmtId="164" fontId="2" fillId="3" borderId="23" xfId="1" applyNumberFormat="1" applyFont="1" applyFill="1" applyBorder="1" applyAlignment="1">
      <alignment vertical="center"/>
    </xf>
    <xf numFmtId="164" fontId="2" fillId="4" borderId="23" xfId="1" applyNumberFormat="1" applyFont="1" applyFill="1" applyBorder="1" applyAlignment="1">
      <alignment vertical="center"/>
    </xf>
    <xf numFmtId="164" fontId="2" fillId="2" borderId="8" xfId="1" applyNumberFormat="1" applyFont="1" applyFill="1" applyBorder="1" applyAlignment="1">
      <alignment vertical="center"/>
    </xf>
    <xf numFmtId="164" fontId="2" fillId="3" borderId="8" xfId="1" applyNumberFormat="1" applyFont="1" applyFill="1" applyBorder="1" applyAlignment="1">
      <alignment vertical="center"/>
    </xf>
    <xf numFmtId="164" fontId="2" fillId="4" borderId="8" xfId="1" applyNumberFormat="1" applyFont="1" applyFill="1" applyBorder="1" applyAlignment="1">
      <alignment vertical="center"/>
    </xf>
    <xf numFmtId="164" fontId="2" fillId="2" borderId="29" xfId="1" applyNumberFormat="1" applyFont="1" applyFill="1" applyBorder="1" applyAlignment="1">
      <alignment vertical="center"/>
    </xf>
    <xf numFmtId="164" fontId="2" fillId="3" borderId="29" xfId="1" applyNumberFormat="1" applyFont="1" applyFill="1" applyBorder="1" applyAlignment="1">
      <alignment vertical="center"/>
    </xf>
    <xf numFmtId="164" fontId="2" fillId="4" borderId="29" xfId="1" applyNumberFormat="1" applyFont="1" applyFill="1" applyBorder="1" applyAlignment="1">
      <alignment vertical="center"/>
    </xf>
    <xf numFmtId="0" fontId="3" fillId="0" borderId="8" xfId="1" applyFont="1" applyBorder="1" applyAlignment="1">
      <alignment horizontal="left" vertical="center" wrapText="1"/>
    </xf>
    <xf numFmtId="164" fontId="2" fillId="2" borderId="19" xfId="1" applyNumberFormat="1" applyFont="1" applyFill="1" applyBorder="1" applyAlignment="1">
      <alignment vertical="center"/>
    </xf>
    <xf numFmtId="37" fontId="2" fillId="2" borderId="26" xfId="1" applyNumberFormat="1" applyFont="1" applyFill="1" applyBorder="1" applyAlignment="1">
      <alignment vertical="center"/>
    </xf>
    <xf numFmtId="164" fontId="2" fillId="3" borderId="19" xfId="1" applyNumberFormat="1" applyFont="1" applyFill="1" applyBorder="1" applyAlignment="1">
      <alignment vertical="center"/>
    </xf>
    <xf numFmtId="164" fontId="2" fillId="4" borderId="19" xfId="1" applyNumberFormat="1" applyFont="1" applyFill="1" applyBorder="1" applyAlignment="1">
      <alignment vertical="center"/>
    </xf>
    <xf numFmtId="37" fontId="2" fillId="4" borderId="26" xfId="1" applyNumberFormat="1" applyFont="1" applyFill="1" applyBorder="1" applyAlignment="1">
      <alignment vertical="center"/>
    </xf>
    <xf numFmtId="0" fontId="2" fillId="0" borderId="28" xfId="1" applyFont="1" applyBorder="1" applyAlignment="1">
      <alignment horizontal="left" vertical="center"/>
    </xf>
    <xf numFmtId="164" fontId="2" fillId="2" borderId="22" xfId="1" applyNumberFormat="1" applyFont="1" applyFill="1" applyBorder="1" applyAlignment="1">
      <alignment vertical="center"/>
    </xf>
    <xf numFmtId="37" fontId="2" fillId="2" borderId="5" xfId="1" applyNumberFormat="1" applyFont="1" applyFill="1" applyBorder="1" applyAlignment="1">
      <alignment vertical="center"/>
    </xf>
    <xf numFmtId="164" fontId="2" fillId="3" borderId="22" xfId="1" applyNumberFormat="1" applyFont="1" applyFill="1" applyBorder="1" applyAlignment="1">
      <alignment vertical="center"/>
    </xf>
    <xf numFmtId="164" fontId="2" fillId="4" borderId="22" xfId="1" applyNumberFormat="1" applyFont="1" applyFill="1" applyBorder="1" applyAlignment="1">
      <alignment vertical="center"/>
    </xf>
    <xf numFmtId="37" fontId="2" fillId="4" borderId="5" xfId="1" applyNumberFormat="1" applyFont="1" applyFill="1" applyBorder="1" applyAlignment="1">
      <alignment vertical="center"/>
    </xf>
    <xf numFmtId="164" fontId="2" fillId="2" borderId="5" xfId="1" applyNumberFormat="1" applyFont="1" applyFill="1" applyBorder="1" applyAlignment="1">
      <alignment vertical="center"/>
    </xf>
    <xf numFmtId="164" fontId="2" fillId="3" borderId="5" xfId="1" applyNumberFormat="1" applyFont="1" applyFill="1" applyBorder="1" applyAlignment="1">
      <alignment vertical="center"/>
    </xf>
    <xf numFmtId="164" fontId="2" fillId="4" borderId="5" xfId="1" applyNumberFormat="1" applyFont="1" applyFill="1" applyBorder="1" applyAlignment="1">
      <alignment vertical="center"/>
    </xf>
    <xf numFmtId="37" fontId="2" fillId="2" borderId="9" xfId="1" applyNumberFormat="1" applyFont="1" applyFill="1" applyBorder="1" applyAlignment="1">
      <alignment vertical="center"/>
    </xf>
    <xf numFmtId="37" fontId="3" fillId="3" borderId="5" xfId="1" applyNumberFormat="1" applyFont="1" applyFill="1" applyBorder="1" applyAlignment="1">
      <alignment vertical="center"/>
    </xf>
    <xf numFmtId="37" fontId="2" fillId="4" borderId="9" xfId="1" applyNumberFormat="1" applyFont="1" applyFill="1" applyBorder="1" applyAlignment="1">
      <alignment vertical="center"/>
    </xf>
    <xf numFmtId="0" fontId="2" fillId="0" borderId="10" xfId="1" applyFont="1" applyBorder="1" applyAlignment="1">
      <alignment horizontal="left" vertical="center"/>
    </xf>
    <xf numFmtId="164" fontId="2" fillId="2" borderId="10" xfId="1" applyNumberFormat="1" applyFont="1" applyFill="1" applyBorder="1" applyAlignment="1">
      <alignment vertical="center"/>
    </xf>
    <xf numFmtId="37" fontId="2" fillId="2" borderId="12" xfId="1" applyNumberFormat="1" applyFont="1" applyFill="1" applyBorder="1" applyAlignment="1">
      <alignment vertical="center"/>
    </xf>
    <xf numFmtId="164" fontId="2" fillId="3" borderId="10" xfId="1" applyNumberFormat="1" applyFont="1" applyFill="1" applyBorder="1" applyAlignment="1">
      <alignment vertical="center"/>
    </xf>
    <xf numFmtId="164" fontId="2" fillId="4" borderId="10" xfId="1" applyNumberFormat="1" applyFont="1" applyFill="1" applyBorder="1" applyAlignment="1">
      <alignment vertical="center"/>
    </xf>
    <xf numFmtId="37" fontId="2" fillId="4" borderId="12" xfId="1" applyNumberFormat="1" applyFont="1" applyFill="1" applyBorder="1" applyAlignment="1">
      <alignment vertical="center"/>
    </xf>
    <xf numFmtId="0" fontId="2" fillId="0" borderId="23" xfId="1" applyFont="1" applyBorder="1" applyAlignment="1">
      <alignment horizontal="left" vertical="center"/>
    </xf>
    <xf numFmtId="37" fontId="2" fillId="0" borderId="26" xfId="1" applyNumberFormat="1" applyFont="1" applyBorder="1" applyAlignment="1">
      <alignment vertical="center"/>
    </xf>
    <xf numFmtId="37" fontId="2" fillId="0" borderId="31" xfId="1" applyNumberFormat="1" applyFont="1" applyBorder="1" applyAlignment="1">
      <alignment vertical="center"/>
    </xf>
    <xf numFmtId="164" fontId="3" fillId="2" borderId="19" xfId="1" applyNumberFormat="1" applyFont="1" applyFill="1" applyBorder="1" applyAlignment="1">
      <alignment vertical="center"/>
    </xf>
    <xf numFmtId="164" fontId="3" fillId="3" borderId="19" xfId="1" applyNumberFormat="1" applyFont="1" applyFill="1" applyBorder="1" applyAlignment="1">
      <alignment vertical="center"/>
    </xf>
    <xf numFmtId="164" fontId="3" fillId="4" borderId="19" xfId="1" applyNumberFormat="1" applyFont="1" applyFill="1" applyBorder="1" applyAlignment="1">
      <alignment vertical="center"/>
    </xf>
    <xf numFmtId="44" fontId="2" fillId="0" borderId="32" xfId="1" applyNumberFormat="1" applyFont="1" applyBorder="1" applyAlignment="1">
      <alignment vertical="center"/>
    </xf>
    <xf numFmtId="0" fontId="3" fillId="0" borderId="23" xfId="1" applyFont="1" applyBorder="1" applyAlignment="1">
      <alignment horizontal="left" vertical="center" shrinkToFit="1"/>
    </xf>
    <xf numFmtId="164" fontId="2" fillId="2" borderId="27" xfId="1" applyNumberFormat="1" applyFont="1" applyFill="1" applyBorder="1" applyAlignment="1">
      <alignment vertical="center"/>
    </xf>
    <xf numFmtId="37" fontId="2" fillId="2" borderId="33" xfId="1" applyNumberFormat="1" applyFont="1" applyFill="1" applyBorder="1" applyAlignment="1">
      <alignment vertical="center"/>
    </xf>
    <xf numFmtId="164" fontId="2" fillId="3" borderId="27" xfId="1" applyNumberFormat="1" applyFont="1" applyFill="1" applyBorder="1" applyAlignment="1">
      <alignment vertical="center"/>
    </xf>
    <xf numFmtId="37" fontId="2" fillId="3" borderId="28" xfId="1" applyNumberFormat="1" applyFont="1" applyFill="1" applyBorder="1" applyAlignment="1">
      <alignment vertical="center"/>
    </xf>
    <xf numFmtId="164" fontId="2" fillId="4" borderId="27" xfId="1" applyNumberFormat="1" applyFont="1" applyFill="1" applyBorder="1" applyAlignment="1">
      <alignment vertical="center"/>
    </xf>
    <xf numFmtId="37" fontId="2" fillId="4" borderId="33" xfId="1" applyNumberFormat="1" applyFont="1" applyFill="1" applyBorder="1" applyAlignment="1">
      <alignment vertical="center"/>
    </xf>
    <xf numFmtId="37" fontId="2" fillId="2" borderId="13" xfId="1" applyNumberFormat="1" applyFont="1" applyFill="1" applyBorder="1" applyAlignment="1">
      <alignment vertical="center"/>
    </xf>
    <xf numFmtId="37" fontId="2" fillId="4" borderId="13" xfId="1" applyNumberFormat="1" applyFont="1" applyFill="1" applyBorder="1" applyAlignment="1">
      <alignment vertical="center"/>
    </xf>
    <xf numFmtId="0" fontId="2" fillId="0" borderId="22" xfId="1" applyFont="1" applyBorder="1" applyAlignment="1">
      <alignment horizontal="left" vertical="center"/>
    </xf>
    <xf numFmtId="37" fontId="2" fillId="3" borderId="22" xfId="1" applyNumberFormat="1" applyFont="1" applyFill="1" applyBorder="1" applyAlignment="1">
      <alignment vertical="center"/>
    </xf>
    <xf numFmtId="37" fontId="2" fillId="2" borderId="17" xfId="1" applyNumberFormat="1" applyFont="1" applyFill="1" applyBorder="1" applyAlignment="1">
      <alignment vertical="center"/>
    </xf>
    <xf numFmtId="37" fontId="2" fillId="4" borderId="17" xfId="1" applyNumberFormat="1" applyFont="1" applyFill="1" applyBorder="1" applyAlignment="1">
      <alignment vertical="center"/>
    </xf>
    <xf numFmtId="0" fontId="3" fillId="0" borderId="8" xfId="1" applyFont="1" applyBorder="1" applyAlignment="1">
      <alignment horizontal="left" vertical="center"/>
    </xf>
    <xf numFmtId="164" fontId="2" fillId="2" borderId="28" xfId="1" applyNumberFormat="1" applyFont="1" applyFill="1" applyBorder="1" applyAlignment="1">
      <alignment vertical="center"/>
    </xf>
    <xf numFmtId="37" fontId="2" fillId="2" borderId="28" xfId="1" applyNumberFormat="1" applyFont="1" applyFill="1" applyBorder="1" applyAlignment="1">
      <alignment vertical="center"/>
    </xf>
    <xf numFmtId="164" fontId="2" fillId="3" borderId="28" xfId="1" applyNumberFormat="1" applyFont="1" applyFill="1" applyBorder="1" applyAlignment="1">
      <alignment vertical="center"/>
    </xf>
    <xf numFmtId="164" fontId="2" fillId="4" borderId="28" xfId="1" applyNumberFormat="1" applyFont="1" applyFill="1" applyBorder="1" applyAlignment="1">
      <alignment vertical="center"/>
    </xf>
    <xf numFmtId="37" fontId="2" fillId="4" borderId="28" xfId="1" applyNumberFormat="1" applyFont="1" applyFill="1" applyBorder="1" applyAlignment="1">
      <alignment vertical="center"/>
    </xf>
    <xf numFmtId="0" fontId="2" fillId="0" borderId="34" xfId="1" applyFont="1" applyBorder="1" applyAlignment="1">
      <alignment horizontal="left" vertical="center"/>
    </xf>
    <xf numFmtId="44" fontId="2" fillId="2" borderId="34" xfId="1" applyNumberFormat="1" applyFont="1" applyFill="1" applyBorder="1" applyAlignment="1">
      <alignment vertical="center"/>
    </xf>
    <xf numFmtId="37" fontId="2" fillId="2" borderId="1" xfId="1" applyNumberFormat="1" applyFont="1" applyFill="1" applyBorder="1" applyAlignment="1">
      <alignment vertical="center"/>
    </xf>
    <xf numFmtId="44" fontId="2" fillId="3" borderId="34" xfId="1" applyNumberFormat="1" applyFont="1" applyFill="1" applyBorder="1" applyAlignment="1">
      <alignment vertical="center"/>
    </xf>
    <xf numFmtId="37" fontId="2" fillId="3" borderId="34" xfId="1" applyNumberFormat="1" applyFont="1" applyFill="1" applyBorder="1" applyAlignment="1">
      <alignment vertical="center"/>
    </xf>
    <xf numFmtId="44" fontId="2" fillId="4" borderId="34" xfId="1" applyNumberFormat="1" applyFont="1" applyFill="1" applyBorder="1" applyAlignment="1">
      <alignment vertical="center"/>
    </xf>
    <xf numFmtId="37" fontId="2" fillId="4" borderId="1" xfId="1" applyNumberFormat="1" applyFont="1" applyFill="1" applyBorder="1" applyAlignment="1">
      <alignment vertical="center"/>
    </xf>
    <xf numFmtId="0" fontId="2" fillId="0" borderId="26" xfId="1" applyFont="1" applyBorder="1" applyAlignment="1">
      <alignment horizontal="left" vertical="center"/>
    </xf>
    <xf numFmtId="0" fontId="3" fillId="0" borderId="23" xfId="1" applyFont="1" applyBorder="1" applyAlignment="1">
      <alignment vertical="center"/>
    </xf>
    <xf numFmtId="37" fontId="2" fillId="3" borderId="31" xfId="1" applyNumberFormat="1" applyFont="1" applyFill="1" applyBorder="1" applyAlignment="1">
      <alignment vertical="center"/>
    </xf>
    <xf numFmtId="42" fontId="3" fillId="4" borderId="19" xfId="1" applyNumberFormat="1" applyFont="1" applyFill="1" applyBorder="1" applyAlignment="1">
      <alignment vertical="center"/>
    </xf>
    <xf numFmtId="0" fontId="3" fillId="0" borderId="17" xfId="1" applyFont="1" applyBorder="1" applyAlignment="1">
      <alignment vertical="center"/>
    </xf>
    <xf numFmtId="37" fontId="2" fillId="0" borderId="17" xfId="1" applyNumberFormat="1" applyFont="1" applyBorder="1" applyAlignment="1">
      <alignment vertical="center"/>
    </xf>
    <xf numFmtId="0" fontId="2" fillId="0" borderId="17" xfId="1" applyFont="1" applyBorder="1" applyAlignment="1">
      <alignment horizontal="center" vertical="center"/>
    </xf>
    <xf numFmtId="0" fontId="3" fillId="7" borderId="32" xfId="1" applyFont="1" applyFill="1" applyBorder="1" applyAlignment="1">
      <alignment vertical="center"/>
    </xf>
    <xf numFmtId="164" fontId="3" fillId="2" borderId="25" xfId="1" applyNumberFormat="1" applyFont="1" applyFill="1" applyBorder="1" applyAlignment="1">
      <alignment horizontal="right" vertical="center"/>
    </xf>
    <xf numFmtId="5" fontId="3" fillId="2" borderId="17" xfId="1" applyNumberFormat="1" applyFont="1" applyFill="1" applyBorder="1" applyAlignment="1">
      <alignment horizontal="right" vertical="center"/>
    </xf>
    <xf numFmtId="164" fontId="3" fillId="3" borderId="25" xfId="1" applyNumberFormat="1" applyFont="1" applyFill="1" applyBorder="1" applyAlignment="1">
      <alignment horizontal="right" vertical="center"/>
    </xf>
    <xf numFmtId="5" fontId="3" fillId="3" borderId="35" xfId="1" applyNumberFormat="1" applyFont="1" applyFill="1" applyBorder="1" applyAlignment="1">
      <alignment horizontal="right" vertical="center"/>
    </xf>
    <xf numFmtId="44" fontId="3" fillId="4" borderId="25" xfId="1" applyNumberFormat="1" applyFont="1" applyFill="1" applyBorder="1" applyAlignment="1">
      <alignment horizontal="right" vertical="center"/>
    </xf>
    <xf numFmtId="5" fontId="3" fillId="13" borderId="24" xfId="1" applyNumberFormat="1" applyFont="1" applyFill="1" applyBorder="1" applyAlignment="1">
      <alignment horizontal="right" vertical="center"/>
    </xf>
    <xf numFmtId="0" fontId="3" fillId="0" borderId="24" xfId="1" applyFont="1" applyBorder="1" applyAlignment="1">
      <alignment vertical="center"/>
    </xf>
    <xf numFmtId="164" fontId="3" fillId="0" borderId="26" xfId="1" applyNumberFormat="1" applyFont="1" applyBorder="1" applyAlignment="1">
      <alignment horizontal="right" vertical="center"/>
    </xf>
    <xf numFmtId="5" fontId="3" fillId="0" borderId="24" xfId="1" applyNumberFormat="1" applyFont="1" applyBorder="1" applyAlignment="1">
      <alignment horizontal="right" vertical="center"/>
    </xf>
    <xf numFmtId="44" fontId="3" fillId="0" borderId="26" xfId="1" applyNumberFormat="1" applyFont="1" applyBorder="1" applyAlignment="1">
      <alignment horizontal="right" vertical="center"/>
    </xf>
    <xf numFmtId="0" fontId="3" fillId="5" borderId="26" xfId="1" applyFont="1" applyFill="1" applyBorder="1" applyAlignment="1">
      <alignment vertical="center"/>
    </xf>
    <xf numFmtId="164" fontId="3" fillId="5" borderId="26" xfId="1" applyNumberFormat="1" applyFont="1" applyFill="1" applyBorder="1" applyAlignment="1">
      <alignment horizontal="center" vertical="center"/>
    </xf>
    <xf numFmtId="5" fontId="3" fillId="5" borderId="22" xfId="1" applyNumberFormat="1" applyFont="1" applyFill="1" applyBorder="1" applyAlignment="1">
      <alignment horizontal="right" vertical="center"/>
    </xf>
    <xf numFmtId="44" fontId="3" fillId="5" borderId="22" xfId="1" applyNumberFormat="1" applyFont="1" applyFill="1" applyBorder="1" applyAlignment="1">
      <alignment horizontal="center" vertical="center"/>
    </xf>
    <xf numFmtId="37" fontId="2" fillId="13" borderId="22" xfId="1" applyNumberFormat="1" applyFont="1" applyFill="1" applyBorder="1" applyAlignment="1">
      <alignment vertical="center"/>
    </xf>
    <xf numFmtId="37" fontId="2" fillId="13" borderId="5" xfId="1" applyNumberFormat="1" applyFont="1" applyFill="1" applyBorder="1" applyAlignment="1">
      <alignment vertical="center"/>
    </xf>
    <xf numFmtId="8" fontId="2" fillId="3" borderId="8" xfId="1" applyNumberFormat="1" applyFont="1" applyFill="1" applyBorder="1" applyAlignment="1">
      <alignment vertical="center"/>
    </xf>
    <xf numFmtId="0" fontId="2" fillId="0" borderId="28" xfId="1" applyFont="1" applyBorder="1" applyAlignment="1">
      <alignment vertical="center"/>
    </xf>
    <xf numFmtId="44" fontId="2" fillId="2" borderId="29" xfId="1" applyNumberFormat="1" applyFont="1" applyFill="1" applyBorder="1" applyAlignment="1">
      <alignment vertical="center"/>
    </xf>
    <xf numFmtId="37" fontId="2" fillId="2" borderId="29" xfId="1" applyNumberFormat="1" applyFont="1" applyFill="1" applyBorder="1" applyAlignment="1">
      <alignment vertical="center"/>
    </xf>
    <xf numFmtId="44" fontId="2" fillId="3" borderId="29" xfId="1" applyNumberFormat="1" applyFont="1" applyFill="1" applyBorder="1" applyAlignment="1">
      <alignment vertical="center"/>
    </xf>
    <xf numFmtId="44" fontId="2" fillId="4" borderId="29" xfId="1" applyNumberFormat="1" applyFont="1" applyFill="1" applyBorder="1" applyAlignment="1">
      <alignment vertical="center"/>
    </xf>
    <xf numFmtId="37" fontId="2" fillId="13" borderId="28" xfId="1" applyNumberFormat="1" applyFont="1" applyFill="1" applyBorder="1" applyAlignment="1">
      <alignment vertical="center"/>
    </xf>
    <xf numFmtId="37" fontId="2" fillId="13" borderId="10" xfId="1" applyNumberFormat="1" applyFont="1" applyFill="1" applyBorder="1" applyAlignment="1">
      <alignment vertical="center"/>
    </xf>
    <xf numFmtId="0" fontId="2" fillId="0" borderId="26" xfId="1" applyFont="1" applyBorder="1" applyAlignment="1">
      <alignment vertical="center"/>
    </xf>
    <xf numFmtId="44" fontId="2" fillId="0" borderId="26" xfId="1" applyNumberFormat="1" applyFont="1" applyBorder="1" applyAlignment="1">
      <alignment vertical="center"/>
    </xf>
    <xf numFmtId="164" fontId="2" fillId="0" borderId="26" xfId="1" applyNumberFormat="1" applyFont="1" applyBorder="1" applyAlignment="1">
      <alignment vertical="center"/>
    </xf>
    <xf numFmtId="0" fontId="3" fillId="5" borderId="22" xfId="1" applyFont="1" applyFill="1" applyBorder="1" applyAlignment="1">
      <alignment vertical="center"/>
    </xf>
    <xf numFmtId="44" fontId="3" fillId="5" borderId="23" xfId="1" applyNumberFormat="1" applyFont="1" applyFill="1" applyBorder="1" applyAlignment="1">
      <alignment horizontal="center" vertical="center"/>
    </xf>
    <xf numFmtId="37" fontId="3" fillId="5" borderId="23" xfId="1" applyNumberFormat="1" applyFont="1" applyFill="1" applyBorder="1" applyAlignment="1">
      <alignment horizontal="center" vertical="center"/>
    </xf>
    <xf numFmtId="164" fontId="3" fillId="5" borderId="22" xfId="1" applyNumberFormat="1" applyFont="1" applyFill="1" applyBorder="1" applyAlignment="1">
      <alignment horizontal="center" vertical="center"/>
    </xf>
    <xf numFmtId="37" fontId="3" fillId="5" borderId="22" xfId="1" applyNumberFormat="1" applyFont="1" applyFill="1" applyBorder="1" applyAlignment="1">
      <alignment horizontal="center" vertical="center"/>
    </xf>
    <xf numFmtId="42" fontId="3" fillId="5" borderId="22" xfId="1" applyNumberFormat="1" applyFont="1" applyFill="1" applyBorder="1" applyAlignment="1">
      <alignment horizontal="center" vertical="center"/>
    </xf>
    <xf numFmtId="0" fontId="2" fillId="9" borderId="5" xfId="1" applyFont="1" applyFill="1" applyBorder="1" applyAlignment="1">
      <alignment vertical="center"/>
    </xf>
    <xf numFmtId="0" fontId="2" fillId="9" borderId="5" xfId="1" applyFont="1" applyFill="1" applyBorder="1" applyAlignment="1">
      <alignment horizontal="left" vertical="center"/>
    </xf>
    <xf numFmtId="0" fontId="3" fillId="0" borderId="28" xfId="1" applyFont="1" applyBorder="1" applyAlignment="1">
      <alignment horizontal="left" vertical="center"/>
    </xf>
    <xf numFmtId="37" fontId="2" fillId="13" borderId="29" xfId="1" applyNumberFormat="1" applyFont="1" applyFill="1" applyBorder="1" applyAlignment="1">
      <alignment vertical="center"/>
    </xf>
    <xf numFmtId="44" fontId="2" fillId="4" borderId="19" xfId="1" applyNumberFormat="1" applyFont="1" applyFill="1" applyBorder="1" applyAlignment="1">
      <alignment vertical="center"/>
    </xf>
    <xf numFmtId="37" fontId="2" fillId="13" borderId="26" xfId="1" applyNumberFormat="1" applyFont="1" applyFill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3" fillId="0" borderId="11" xfId="1" applyFont="1" applyBorder="1" applyAlignment="1">
      <alignment vertical="center"/>
    </xf>
    <xf numFmtId="44" fontId="2" fillId="2" borderId="36" xfId="1" applyNumberFormat="1" applyFont="1" applyFill="1" applyBorder="1" applyAlignment="1">
      <alignment vertical="center"/>
    </xf>
    <xf numFmtId="44" fontId="2" fillId="3" borderId="36" xfId="1" applyNumberFormat="1" applyFont="1" applyFill="1" applyBorder="1" applyAlignment="1">
      <alignment vertical="center"/>
    </xf>
    <xf numFmtId="44" fontId="2" fillId="4" borderId="37" xfId="1" applyNumberFormat="1" applyFont="1" applyFill="1" applyBorder="1" applyAlignment="1">
      <alignment vertical="center"/>
    </xf>
    <xf numFmtId="37" fontId="2" fillId="13" borderId="12" xfId="1" applyNumberFormat="1" applyFont="1" applyFill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164" fontId="2" fillId="0" borderId="0" xfId="1" applyNumberFormat="1" applyFont="1" applyAlignment="1">
      <alignment horizontal="left" vertical="center"/>
    </xf>
    <xf numFmtId="37" fontId="2" fillId="0" borderId="0" xfId="1" applyNumberFormat="1" applyFont="1" applyAlignment="1">
      <alignment horizontal="center" vertical="center"/>
    </xf>
    <xf numFmtId="44" fontId="2" fillId="0" borderId="0" xfId="1" applyNumberFormat="1" applyFont="1" applyAlignment="1">
      <alignment horizontal="center" vertical="center"/>
    </xf>
    <xf numFmtId="4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1" fontId="2" fillId="0" borderId="0" xfId="1" applyNumberFormat="1" applyFont="1" applyAlignment="1">
      <alignment horizontal="center" vertical="center"/>
    </xf>
    <xf numFmtId="44" fontId="2" fillId="14" borderId="5" xfId="1" applyNumberFormat="1" applyFont="1" applyFill="1" applyBorder="1" applyAlignment="1">
      <alignment vertical="center"/>
    </xf>
    <xf numFmtId="37" fontId="2" fillId="14" borderId="5" xfId="1" applyNumberFormat="1" applyFont="1" applyFill="1" applyBorder="1" applyAlignment="1">
      <alignment horizontal="center" vertical="center"/>
    </xf>
    <xf numFmtId="37" fontId="2" fillId="15" borderId="5" xfId="1" applyNumberFormat="1" applyFont="1" applyFill="1" applyBorder="1" applyAlignment="1">
      <alignment horizontal="left" vertical="center"/>
    </xf>
    <xf numFmtId="44" fontId="2" fillId="15" borderId="5" xfId="1" applyNumberFormat="1" applyFont="1" applyFill="1" applyBorder="1" applyAlignment="1">
      <alignment vertical="center"/>
    </xf>
    <xf numFmtId="37" fontId="2" fillId="15" borderId="5" xfId="1" applyNumberFormat="1" applyFont="1" applyFill="1" applyBorder="1" applyAlignment="1">
      <alignment horizontal="center" vertical="center"/>
    </xf>
    <xf numFmtId="44" fontId="2" fillId="0" borderId="5" xfId="1" applyNumberFormat="1" applyFont="1" applyFill="1" applyBorder="1" applyAlignment="1">
      <alignment vertical="center"/>
    </xf>
    <xf numFmtId="37" fontId="2" fillId="0" borderId="5" xfId="1" applyNumberFormat="1" applyFont="1" applyFill="1" applyBorder="1" applyAlignment="1">
      <alignment horizontal="center" vertical="center"/>
    </xf>
    <xf numFmtId="37" fontId="2" fillId="0" borderId="5" xfId="1" applyNumberFormat="1" applyFont="1" applyFill="1" applyBorder="1" applyAlignment="1">
      <alignment horizontal="left" vertical="center"/>
    </xf>
    <xf numFmtId="37" fontId="2" fillId="0" borderId="5" xfId="1" applyNumberFormat="1" applyFont="1" applyFill="1" applyBorder="1" applyAlignment="1">
      <alignment horizontal="center"/>
    </xf>
    <xf numFmtId="1" fontId="2" fillId="0" borderId="5" xfId="1" applyNumberFormat="1" applyFont="1" applyFill="1" applyBorder="1" applyAlignment="1">
      <alignment horizontal="center"/>
    </xf>
    <xf numFmtId="44" fontId="2" fillId="0" borderId="28" xfId="1" applyNumberFormat="1" applyFont="1" applyFill="1" applyBorder="1" applyAlignment="1">
      <alignment vertical="center"/>
    </xf>
    <xf numFmtId="0" fontId="2" fillId="0" borderId="28" xfId="1" applyFont="1" applyFill="1" applyBorder="1" applyAlignment="1">
      <alignment horizontal="center"/>
    </xf>
    <xf numFmtId="37" fontId="2" fillId="0" borderId="28" xfId="1" applyNumberFormat="1" applyFont="1" applyBorder="1" applyAlignment="1">
      <alignment horizontal="left" vertical="center"/>
    </xf>
    <xf numFmtId="44" fontId="2" fillId="0" borderId="28" xfId="1" applyNumberFormat="1" applyFont="1" applyBorder="1" applyAlignment="1">
      <alignment vertical="center"/>
    </xf>
    <xf numFmtId="44" fontId="2" fillId="0" borderId="38" xfId="1" applyNumberFormat="1" applyFont="1" applyFill="1" applyBorder="1" applyAlignment="1">
      <alignment vertical="center"/>
    </xf>
    <xf numFmtId="0" fontId="2" fillId="0" borderId="38" xfId="1" applyFont="1" applyFill="1" applyBorder="1" applyAlignment="1">
      <alignment horizontal="center"/>
    </xf>
    <xf numFmtId="37" fontId="2" fillId="0" borderId="38" xfId="1" applyNumberFormat="1" applyFont="1" applyBorder="1" applyAlignment="1">
      <alignment horizontal="left" vertical="center"/>
    </xf>
    <xf numFmtId="44" fontId="2" fillId="0" borderId="38" xfId="1" applyNumberFormat="1" applyFont="1" applyBorder="1" applyAlignment="1">
      <alignment vertical="center"/>
    </xf>
    <xf numFmtId="44" fontId="1" fillId="0" borderId="0" xfId="1" applyNumberFormat="1" applyFont="1" applyAlignment="1"/>
    <xf numFmtId="44" fontId="0" fillId="0" borderId="0" xfId="0" applyNumberFormat="1"/>
    <xf numFmtId="44" fontId="13" fillId="15" borderId="0" xfId="0" applyNumberFormat="1" applyFont="1" applyFill="1"/>
    <xf numFmtId="39" fontId="2" fillId="16" borderId="8" xfId="1" applyNumberFormat="1" applyFont="1" applyFill="1" applyBorder="1" applyAlignment="1">
      <alignment vertical="center"/>
    </xf>
    <xf numFmtId="0" fontId="0" fillId="15" borderId="39" xfId="0" applyFill="1" applyBorder="1"/>
    <xf numFmtId="0" fontId="0" fillId="15" borderId="0" xfId="0" applyFill="1" applyBorder="1"/>
    <xf numFmtId="44" fontId="2" fillId="16" borderId="8" xfId="1" applyNumberFormat="1" applyFont="1" applyFill="1" applyBorder="1" applyAlignment="1">
      <alignment vertical="center"/>
    </xf>
    <xf numFmtId="164" fontId="2" fillId="16" borderId="5" xfId="1" applyNumberFormat="1" applyFont="1" applyFill="1" applyBorder="1" applyAlignment="1">
      <alignment vertical="center"/>
    </xf>
    <xf numFmtId="44" fontId="2" fillId="16" borderId="29" xfId="1" applyNumberFormat="1" applyFont="1" applyFill="1" applyBorder="1" applyAlignment="1">
      <alignment vertical="center"/>
    </xf>
    <xf numFmtId="44" fontId="2" fillId="16" borderId="19" xfId="1" applyNumberFormat="1" applyFont="1" applyFill="1" applyBorder="1" applyAlignment="1">
      <alignment vertical="center"/>
    </xf>
    <xf numFmtId="44" fontId="2" fillId="16" borderId="37" xfId="1" applyNumberFormat="1" applyFont="1" applyFill="1" applyBorder="1" applyAlignment="1">
      <alignment vertical="center"/>
    </xf>
    <xf numFmtId="164" fontId="1" fillId="0" borderId="0" xfId="1" applyNumberFormat="1" applyFont="1" applyAlignment="1"/>
    <xf numFmtId="164" fontId="2" fillId="16" borderId="8" xfId="1" applyNumberFormat="1" applyFont="1" applyFill="1" applyBorder="1" applyAlignment="1">
      <alignment vertical="center"/>
    </xf>
    <xf numFmtId="164" fontId="2" fillId="16" borderId="19" xfId="1" applyNumberFormat="1" applyFont="1" applyFill="1" applyBorder="1" applyAlignment="1">
      <alignment vertical="center"/>
    </xf>
    <xf numFmtId="164" fontId="2" fillId="16" borderId="29" xfId="1" applyNumberFormat="1" applyFont="1" applyFill="1" applyBorder="1" applyAlignment="1">
      <alignment vertical="center"/>
    </xf>
    <xf numFmtId="164" fontId="2" fillId="16" borderId="22" xfId="1" applyNumberFormat="1" applyFont="1" applyFill="1" applyBorder="1" applyAlignment="1">
      <alignment vertical="center"/>
    </xf>
    <xf numFmtId="164" fontId="2" fillId="16" borderId="10" xfId="1" applyNumberFormat="1" applyFont="1" applyFill="1" applyBorder="1" applyAlignment="1">
      <alignment vertical="center"/>
    </xf>
    <xf numFmtId="164" fontId="0" fillId="0" borderId="0" xfId="0" applyNumberFormat="1"/>
    <xf numFmtId="164" fontId="3" fillId="16" borderId="19" xfId="1" applyNumberFormat="1" applyFont="1" applyFill="1" applyBorder="1" applyAlignment="1">
      <alignment vertical="center"/>
    </xf>
    <xf numFmtId="164" fontId="2" fillId="16" borderId="27" xfId="1" applyNumberFormat="1" applyFont="1" applyFill="1" applyBorder="1" applyAlignment="1">
      <alignment vertical="center"/>
    </xf>
    <xf numFmtId="164" fontId="2" fillId="16" borderId="23" xfId="1" applyNumberFormat="1" applyFont="1" applyFill="1" applyBorder="1" applyAlignment="1">
      <alignment vertical="center"/>
    </xf>
    <xf numFmtId="164" fontId="2" fillId="16" borderId="28" xfId="1" applyNumberFormat="1" applyFont="1" applyFill="1" applyBorder="1" applyAlignment="1">
      <alignment vertical="center"/>
    </xf>
    <xf numFmtId="164" fontId="2" fillId="0" borderId="0" xfId="1" applyNumberFormat="1" applyFont="1"/>
    <xf numFmtId="44" fontId="2" fillId="16" borderId="23" xfId="1" applyNumberFormat="1" applyFont="1" applyFill="1" applyBorder="1" applyAlignment="1">
      <alignment vertical="center"/>
    </xf>
    <xf numFmtId="165" fontId="13" fillId="15" borderId="0" xfId="0" applyNumberFormat="1" applyFont="1" applyFill="1" applyBorder="1"/>
    <xf numFmtId="42" fontId="3" fillId="16" borderId="19" xfId="1" applyNumberFormat="1" applyFont="1" applyFill="1" applyBorder="1" applyAlignment="1">
      <alignment vertical="center"/>
    </xf>
    <xf numFmtId="0" fontId="0" fillId="0" borderId="41" xfId="0" applyBorder="1"/>
    <xf numFmtId="0" fontId="7" fillId="0" borderId="0" xfId="1" applyFont="1" applyBorder="1"/>
    <xf numFmtId="165" fontId="14" fillId="15" borderId="42" xfId="0" applyNumberFormat="1" applyFont="1" applyFill="1" applyBorder="1"/>
    <xf numFmtId="0" fontId="0" fillId="0" borderId="40" xfId="0" applyBorder="1"/>
    <xf numFmtId="0" fontId="0" fillId="0" borderId="43" xfId="0" applyBorder="1"/>
    <xf numFmtId="44" fontId="14" fillId="15" borderId="45" xfId="0" applyNumberFormat="1" applyFont="1" applyFill="1" applyBorder="1"/>
    <xf numFmtId="0" fontId="1" fillId="17" borderId="0" xfId="1" applyFont="1" applyFill="1" applyAlignment="1"/>
    <xf numFmtId="44" fontId="5" fillId="17" borderId="0" xfId="1" applyNumberFormat="1" applyFont="1" applyFill="1" applyAlignment="1">
      <alignment vertical="center"/>
    </xf>
    <xf numFmtId="44" fontId="16" fillId="15" borderId="46" xfId="0" applyNumberFormat="1" applyFont="1" applyFill="1" applyBorder="1"/>
    <xf numFmtId="44" fontId="17" fillId="15" borderId="0" xfId="2" applyFont="1" applyFill="1"/>
    <xf numFmtId="44" fontId="13" fillId="15" borderId="0" xfId="2" applyFont="1" applyFill="1"/>
    <xf numFmtId="44" fontId="17" fillId="0" borderId="0" xfId="2" applyFont="1"/>
    <xf numFmtId="44" fontId="14" fillId="15" borderId="46" xfId="2" applyFont="1" applyFill="1" applyBorder="1"/>
    <xf numFmtId="44" fontId="6" fillId="5" borderId="47" xfId="1" applyNumberFormat="1" applyFont="1" applyFill="1" applyBorder="1" applyAlignment="1">
      <alignment vertical="center"/>
    </xf>
    <xf numFmtId="44" fontId="0" fillId="15" borderId="46" xfId="0" applyNumberFormat="1" applyFill="1" applyBorder="1"/>
    <xf numFmtId="0" fontId="17" fillId="0" borderId="0" xfId="0" applyFont="1"/>
    <xf numFmtId="44" fontId="0" fillId="15" borderId="48" xfId="2" applyFont="1" applyFill="1" applyBorder="1"/>
    <xf numFmtId="44" fontId="0" fillId="15" borderId="38" xfId="2" applyFont="1" applyFill="1" applyBorder="1"/>
    <xf numFmtId="0" fontId="13" fillId="0" borderId="38" xfId="1" applyFont="1" applyBorder="1" applyAlignment="1"/>
    <xf numFmtId="44" fontId="2" fillId="16" borderId="38" xfId="1" applyNumberFormat="1" applyFont="1" applyFill="1" applyBorder="1" applyAlignment="1">
      <alignment vertical="center"/>
    </xf>
    <xf numFmtId="0" fontId="17" fillId="0" borderId="44" xfId="0" applyFont="1" applyBorder="1"/>
    <xf numFmtId="0" fontId="14" fillId="15" borderId="0" xfId="0" applyFont="1" applyFill="1" applyAlignment="1">
      <alignment horizontal="center"/>
    </xf>
    <xf numFmtId="0" fontId="1" fillId="0" borderId="0" xfId="1" applyFont="1" applyAlignment="1"/>
    <xf numFmtId="0" fontId="13" fillId="0" borderId="0" xfId="0" applyFont="1"/>
    <xf numFmtId="164" fontId="2" fillId="18" borderId="8" xfId="1" applyNumberFormat="1" applyFont="1" applyFill="1" applyBorder="1" applyAlignment="1">
      <alignment vertical="center"/>
    </xf>
    <xf numFmtId="44" fontId="18" fillId="5" borderId="22" xfId="1" applyNumberFormat="1" applyFont="1" applyFill="1" applyBorder="1" applyAlignment="1">
      <alignment horizontal="center" vertical="center"/>
    </xf>
    <xf numFmtId="44" fontId="13" fillId="15" borderId="0" xfId="2" applyFont="1" applyFill="1" applyBorder="1"/>
    <xf numFmtId="44" fontId="13" fillId="15" borderId="39" xfId="2" applyFont="1" applyFill="1" applyBorder="1"/>
    <xf numFmtId="0" fontId="0" fillId="0" borderId="42" xfId="0" applyBorder="1"/>
    <xf numFmtId="164" fontId="2" fillId="18" borderId="23" xfId="1" applyNumberFormat="1" applyFont="1" applyFill="1" applyBorder="1" applyAlignment="1">
      <alignment vertical="center"/>
    </xf>
    <xf numFmtId="0" fontId="19" fillId="0" borderId="28" xfId="1" applyFont="1" applyBorder="1" applyAlignment="1">
      <alignment horizontal="left" vertical="center"/>
    </xf>
    <xf numFmtId="44" fontId="13" fillId="19" borderId="0" xfId="2" applyFont="1" applyFill="1" applyBorder="1"/>
    <xf numFmtId="44" fontId="19" fillId="16" borderId="24" xfId="2" applyFont="1" applyFill="1" applyBorder="1" applyAlignment="1">
      <alignment vertical="center"/>
    </xf>
    <xf numFmtId="44" fontId="19" fillId="16" borderId="50" xfId="2" applyFont="1" applyFill="1" applyBorder="1" applyAlignment="1">
      <alignment vertical="center"/>
    </xf>
    <xf numFmtId="44" fontId="13" fillId="0" borderId="38" xfId="0" applyNumberFormat="1" applyFont="1" applyBorder="1"/>
    <xf numFmtId="0" fontId="13" fillId="0" borderId="38" xfId="1" applyFont="1" applyBorder="1" applyAlignment="1">
      <alignment vertical="center"/>
    </xf>
    <xf numFmtId="0" fontId="13" fillId="0" borderId="38" xfId="0" applyFont="1" applyBorder="1"/>
    <xf numFmtId="44" fontId="13" fillId="0" borderId="38" xfId="1" applyNumberFormat="1" applyFont="1" applyBorder="1" applyAlignment="1"/>
    <xf numFmtId="0" fontId="14" fillId="20" borderId="0" xfId="0" applyFont="1" applyFill="1" applyAlignment="1">
      <alignment horizontal="center"/>
    </xf>
    <xf numFmtId="44" fontId="13" fillId="20" borderId="0" xfId="2" applyFont="1" applyFill="1"/>
    <xf numFmtId="44" fontId="17" fillId="20" borderId="46" xfId="0" applyNumberFormat="1" applyFont="1" applyFill="1" applyBorder="1"/>
    <xf numFmtId="44" fontId="14" fillId="20" borderId="49" xfId="0" applyNumberFormat="1" applyFont="1" applyFill="1" applyBorder="1"/>
    <xf numFmtId="44" fontId="13" fillId="20" borderId="48" xfId="0" applyNumberFormat="1" applyFont="1" applyFill="1" applyBorder="1"/>
    <xf numFmtId="44" fontId="13" fillId="20" borderId="38" xfId="2" applyFont="1" applyFill="1" applyBorder="1"/>
    <xf numFmtId="44" fontId="2" fillId="21" borderId="5" xfId="1" applyNumberFormat="1" applyFont="1" applyFill="1" applyBorder="1" applyAlignment="1">
      <alignment vertical="center"/>
    </xf>
    <xf numFmtId="37" fontId="2" fillId="21" borderId="5" xfId="1" applyNumberFormat="1" applyFont="1" applyFill="1" applyBorder="1" applyAlignment="1">
      <alignment horizontal="center" vertical="center"/>
    </xf>
    <xf numFmtId="37" fontId="2" fillId="22" borderId="5" xfId="1" applyNumberFormat="1" applyFont="1" applyFill="1" applyBorder="1" applyAlignment="1">
      <alignment horizontal="left" vertical="center"/>
    </xf>
    <xf numFmtId="44" fontId="2" fillId="22" borderId="5" xfId="1" applyNumberFormat="1" applyFont="1" applyFill="1" applyBorder="1" applyAlignment="1">
      <alignment vertical="center"/>
    </xf>
    <xf numFmtId="37" fontId="2" fillId="22" borderId="5" xfId="1" applyNumberFormat="1" applyFont="1" applyFill="1" applyBorder="1" applyAlignment="1">
      <alignment horizontal="center" vertical="center"/>
    </xf>
    <xf numFmtId="44" fontId="16" fillId="20" borderId="46" xfId="0" applyNumberFormat="1" applyFont="1" applyFill="1" applyBorder="1"/>
    <xf numFmtId="44" fontId="19" fillId="18" borderId="17" xfId="2" applyFont="1" applyFill="1" applyBorder="1" applyAlignment="1">
      <alignment vertical="center"/>
    </xf>
    <xf numFmtId="44" fontId="19" fillId="18" borderId="24" xfId="2" applyFont="1" applyFill="1" applyBorder="1" applyAlignment="1">
      <alignment vertical="center"/>
    </xf>
    <xf numFmtId="44" fontId="14" fillId="15" borderId="0" xfId="0" applyNumberFormat="1" applyFont="1" applyFill="1"/>
    <xf numFmtId="44" fontId="2" fillId="19" borderId="5" xfId="1" applyNumberFormat="1" applyFont="1" applyFill="1" applyBorder="1" applyAlignment="1">
      <alignment vertical="center"/>
    </xf>
    <xf numFmtId="37" fontId="2" fillId="19" borderId="5" xfId="1" applyNumberFormat="1" applyFont="1" applyFill="1" applyBorder="1" applyAlignment="1">
      <alignment horizontal="center" vertical="center"/>
    </xf>
    <xf numFmtId="37" fontId="2" fillId="19" borderId="5" xfId="1" applyNumberFormat="1" applyFont="1" applyFill="1" applyBorder="1" applyAlignment="1">
      <alignment horizontal="left" vertical="center"/>
    </xf>
    <xf numFmtId="44" fontId="14" fillId="20" borderId="46" xfId="0" applyNumberFormat="1" applyFont="1" applyFill="1" applyBorder="1"/>
    <xf numFmtId="44" fontId="14" fillId="15" borderId="46" xfId="0" applyNumberFormat="1" applyFont="1" applyFill="1" applyBorder="1"/>
    <xf numFmtId="0" fontId="6" fillId="0" borderId="1" xfId="1" applyFont="1" applyBorder="1" applyAlignment="1">
      <alignment vertical="center"/>
    </xf>
    <xf numFmtId="0" fontId="4" fillId="0" borderId="1" xfId="1" applyFont="1" applyBorder="1"/>
    <xf numFmtId="44" fontId="5" fillId="0" borderId="12" xfId="1" applyNumberFormat="1" applyFont="1" applyBorder="1" applyAlignment="1">
      <alignment vertical="center"/>
    </xf>
    <xf numFmtId="0" fontId="4" fillId="0" borderId="13" xfId="1" applyFont="1" applyBorder="1"/>
    <xf numFmtId="0" fontId="3" fillId="2" borderId="0" xfId="1" applyFont="1" applyFill="1" applyBorder="1" applyAlignment="1">
      <alignment horizontal="center" vertical="center"/>
    </xf>
    <xf numFmtId="0" fontId="4" fillId="0" borderId="0" xfId="1" applyFont="1" applyBorder="1"/>
    <xf numFmtId="0" fontId="3" fillId="3" borderId="0" xfId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1" fillId="0" borderId="0" xfId="1" applyFont="1" applyAlignment="1"/>
    <xf numFmtId="0" fontId="2" fillId="3" borderId="0" xfId="1" applyFont="1" applyFill="1" applyBorder="1" applyAlignment="1">
      <alignment horizontal="center" vertical="center"/>
    </xf>
    <xf numFmtId="0" fontId="3" fillId="4" borderId="0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17" fillId="0" borderId="0" xfId="0" applyFont="1" applyAlignment="1">
      <alignment horizontal="center" wrapText="1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8"/>
  <sheetViews>
    <sheetView tabSelected="1" workbookViewId="0">
      <pane xSplit="1" topLeftCell="D1" activePane="topRight" state="frozen"/>
      <selection pane="topRight" activeCell="N32" sqref="N32"/>
    </sheetView>
  </sheetViews>
  <sheetFormatPr defaultRowHeight="15" x14ac:dyDescent="0.25"/>
  <cols>
    <col min="1" max="1" width="35.28515625" bestFit="1" customWidth="1"/>
    <col min="2" max="2" width="12.42578125" customWidth="1"/>
    <col min="4" max="4" width="13.5703125" customWidth="1"/>
    <col min="6" max="6" width="12.28515625" customWidth="1"/>
    <col min="9" max="9" width="11.7109375" customWidth="1"/>
    <col min="10" max="10" width="12.85546875" customWidth="1"/>
    <col min="11" max="11" width="8.140625" customWidth="1"/>
    <col min="12" max="12" width="7.85546875" customWidth="1"/>
    <col min="13" max="13" width="11.7109375" customWidth="1"/>
    <col min="15" max="15" width="15.140625" customWidth="1"/>
    <col min="16" max="16" width="16.140625" customWidth="1"/>
    <col min="17" max="17" width="10" customWidth="1"/>
    <col min="19" max="19" width="13.140625" customWidth="1"/>
  </cols>
  <sheetData>
    <row r="1" spans="1:19" x14ac:dyDescent="0.25">
      <c r="A1" s="2"/>
      <c r="B1" s="367" t="s">
        <v>0</v>
      </c>
      <c r="C1" s="368"/>
      <c r="D1" s="369" t="s">
        <v>0</v>
      </c>
      <c r="E1" s="368"/>
      <c r="F1" s="373" t="s">
        <v>0</v>
      </c>
      <c r="G1" s="368"/>
      <c r="H1" s="370"/>
      <c r="I1" s="371"/>
      <c r="J1" s="326" t="s">
        <v>96</v>
      </c>
      <c r="P1" s="343" t="s">
        <v>105</v>
      </c>
    </row>
    <row r="2" spans="1:19" ht="15.75" thickBot="1" x14ac:dyDescent="0.3">
      <c r="A2" s="4"/>
      <c r="B2" s="367" t="s">
        <v>1</v>
      </c>
      <c r="C2" s="368"/>
      <c r="D2" s="372" t="s">
        <v>2</v>
      </c>
      <c r="E2" s="368"/>
      <c r="F2" s="374" t="s">
        <v>3</v>
      </c>
      <c r="G2" s="364"/>
      <c r="H2" s="363"/>
      <c r="I2" s="364"/>
      <c r="J2" s="326" t="s">
        <v>97</v>
      </c>
      <c r="K2" s="363" t="s">
        <v>4</v>
      </c>
      <c r="L2" s="364"/>
      <c r="P2" s="343" t="s">
        <v>106</v>
      </c>
    </row>
    <row r="3" spans="1:19" ht="16.5" thickTop="1" thickBot="1" x14ac:dyDescent="0.3">
      <c r="A3" s="5" t="s">
        <v>5</v>
      </c>
      <c r="B3" s="6">
        <v>205200</v>
      </c>
      <c r="C3" s="7"/>
      <c r="D3" s="8">
        <v>192360</v>
      </c>
      <c r="E3" s="9"/>
      <c r="F3" s="10">
        <v>242310</v>
      </c>
      <c r="G3" s="7"/>
      <c r="H3" s="11"/>
      <c r="I3" s="318"/>
      <c r="J3" s="319">
        <f>SUM(J4:J5)</f>
        <v>324000</v>
      </c>
      <c r="P3" s="345">
        <f>SUM(P4:P5)</f>
        <v>257820</v>
      </c>
    </row>
    <row r="4" spans="1:19" ht="15.75" thickTop="1" x14ac:dyDescent="0.25">
      <c r="A4" s="12" t="s">
        <v>6</v>
      </c>
      <c r="B4" s="13">
        <v>155200</v>
      </c>
      <c r="C4" s="14"/>
      <c r="D4" s="15">
        <v>132360</v>
      </c>
      <c r="E4" s="16"/>
      <c r="F4" s="17">
        <v>124000</v>
      </c>
      <c r="G4" s="18"/>
      <c r="H4" s="19"/>
      <c r="I4" s="20"/>
      <c r="J4" s="314">
        <v>72000</v>
      </c>
      <c r="P4" s="344">
        <v>112820</v>
      </c>
    </row>
    <row r="5" spans="1:19" ht="15.75" thickBot="1" x14ac:dyDescent="0.3">
      <c r="A5" s="21" t="s">
        <v>7</v>
      </c>
      <c r="B5" s="22">
        <v>50000</v>
      </c>
      <c r="C5" s="23"/>
      <c r="D5" s="24">
        <v>60000</v>
      </c>
      <c r="E5" s="25"/>
      <c r="F5" s="26">
        <v>118310</v>
      </c>
      <c r="G5" s="27"/>
      <c r="H5" s="365"/>
      <c r="I5" s="366"/>
      <c r="J5" s="315">
        <v>252000</v>
      </c>
      <c r="K5" s="375" t="s">
        <v>100</v>
      </c>
      <c r="L5" s="375"/>
      <c r="M5" s="375"/>
      <c r="P5" s="344">
        <v>145000</v>
      </c>
      <c r="Q5" s="328" t="s">
        <v>124</v>
      </c>
    </row>
    <row r="6" spans="1:19" ht="16.5" thickTop="1" thickBot="1" x14ac:dyDescent="0.3">
      <c r="A6" s="28"/>
      <c r="B6" s="29"/>
      <c r="C6" s="30"/>
      <c r="D6" s="29"/>
      <c r="E6" s="31"/>
      <c r="F6" s="30"/>
      <c r="G6" s="30"/>
      <c r="H6" s="32"/>
      <c r="I6" s="33"/>
      <c r="K6" s="375"/>
      <c r="L6" s="375"/>
      <c r="M6" s="375"/>
    </row>
    <row r="7" spans="1:19" ht="16.5" thickTop="1" thickBot="1" x14ac:dyDescent="0.3">
      <c r="A7" s="5" t="s">
        <v>8</v>
      </c>
      <c r="B7" s="34">
        <v>206487.36</v>
      </c>
      <c r="C7" s="35"/>
      <c r="D7" s="36">
        <v>197515.76</v>
      </c>
      <c r="E7" s="7"/>
      <c r="F7" s="37">
        <v>200945.76</v>
      </c>
      <c r="G7" s="35"/>
      <c r="H7" s="312"/>
      <c r="I7" s="312"/>
      <c r="J7" s="313">
        <f>SUM(J10+J73)</f>
        <v>182506</v>
      </c>
      <c r="P7" s="354">
        <f>SUM(P10+P73)</f>
        <v>177602.72</v>
      </c>
    </row>
    <row r="8" spans="1:19" x14ac:dyDescent="0.25">
      <c r="A8" s="38" t="s">
        <v>9</v>
      </c>
      <c r="B8" s="39">
        <v>54513.48</v>
      </c>
      <c r="C8" s="39"/>
      <c r="D8" s="40">
        <v>-8971.6</v>
      </c>
      <c r="E8" s="40"/>
      <c r="F8" s="41">
        <v>3430</v>
      </c>
      <c r="G8" s="41"/>
      <c r="H8" s="42"/>
      <c r="I8" s="42"/>
      <c r="J8" s="316">
        <f>(J7-F7)</f>
        <v>-18439.760000000009</v>
      </c>
    </row>
    <row r="9" spans="1:19" ht="15.75" thickBot="1" x14ac:dyDescent="0.3">
      <c r="A9" s="1"/>
      <c r="B9" s="1"/>
      <c r="C9" s="1"/>
      <c r="D9" s="43"/>
      <c r="E9" s="1"/>
      <c r="F9" s="1"/>
      <c r="G9" s="1"/>
      <c r="H9" s="44"/>
      <c r="I9" s="44"/>
    </row>
    <row r="10" spans="1:19" ht="16.5" thickTop="1" thickBot="1" x14ac:dyDescent="0.3">
      <c r="A10" s="45" t="s">
        <v>10</v>
      </c>
      <c r="B10" s="46">
        <v>174087.36</v>
      </c>
      <c r="C10" s="47"/>
      <c r="D10" s="48">
        <v>167915.76</v>
      </c>
      <c r="E10" s="49"/>
      <c r="F10" s="50">
        <v>170945.76</v>
      </c>
      <c r="G10" s="47"/>
      <c r="H10" s="311"/>
      <c r="I10" s="311"/>
      <c r="J10" s="362">
        <f>SUM(J12+J37)</f>
        <v>160306</v>
      </c>
      <c r="P10" s="361">
        <f>SUM(P12+P37)</f>
        <v>142202.72</v>
      </c>
      <c r="Q10" s="328" t="s">
        <v>125</v>
      </c>
    </row>
    <row r="11" spans="1:19" ht="16.5" thickTop="1" thickBot="1" x14ac:dyDescent="0.3">
      <c r="A11" s="51"/>
      <c r="B11" s="1"/>
      <c r="C11" s="1"/>
      <c r="D11" s="43"/>
      <c r="E11" s="1"/>
      <c r="F11" s="1"/>
      <c r="G11" s="1"/>
      <c r="H11" s="1"/>
      <c r="I11" s="1"/>
      <c r="P11" s="333"/>
    </row>
    <row r="12" spans="1:19" ht="16.5" thickTop="1" thickBot="1" x14ac:dyDescent="0.3">
      <c r="A12" s="52" t="s">
        <v>11</v>
      </c>
      <c r="B12" s="53">
        <v>57931.199999999997</v>
      </c>
      <c r="C12" s="54"/>
      <c r="D12" s="55">
        <v>59045.760000000002</v>
      </c>
      <c r="E12" s="56"/>
      <c r="F12" s="57">
        <v>59045.760000000002</v>
      </c>
      <c r="G12" s="54"/>
      <c r="H12" s="1"/>
      <c r="I12" s="1"/>
      <c r="J12" s="357">
        <f>SUM(J13:J14)</f>
        <v>64406</v>
      </c>
      <c r="P12" s="346">
        <f>SUM(P13:P14)</f>
        <v>58302.720000000001</v>
      </c>
    </row>
    <row r="13" spans="1:19" ht="15.75" thickTop="1" x14ac:dyDescent="0.25">
      <c r="A13" s="12" t="s">
        <v>12</v>
      </c>
      <c r="B13" s="58">
        <v>53640</v>
      </c>
      <c r="C13" s="59"/>
      <c r="D13" s="60">
        <v>54672</v>
      </c>
      <c r="E13" s="61"/>
      <c r="F13" s="62">
        <v>54672</v>
      </c>
      <c r="G13" s="63"/>
      <c r="H13" s="64"/>
      <c r="I13" s="1"/>
      <c r="J13" s="281">
        <f>SUM(M17:M28)</f>
        <v>60032</v>
      </c>
      <c r="P13" s="347">
        <f>SUM(S17:S28)</f>
        <v>53984</v>
      </c>
    </row>
    <row r="14" spans="1:19" x14ac:dyDescent="0.25">
      <c r="A14" s="12" t="s">
        <v>13</v>
      </c>
      <c r="B14" s="65">
        <v>4291.2</v>
      </c>
      <c r="C14" s="14"/>
      <c r="D14" s="61">
        <v>4373.76</v>
      </c>
      <c r="E14" s="61"/>
      <c r="F14" s="66">
        <v>4373.76</v>
      </c>
      <c r="G14" s="18"/>
      <c r="H14" s="67" t="s">
        <v>14</v>
      </c>
      <c r="I14" s="1"/>
      <c r="J14" s="282">
        <v>4374</v>
      </c>
      <c r="P14" s="348">
        <v>4318.72</v>
      </c>
    </row>
    <row r="15" spans="1:19" x14ac:dyDescent="0.25">
      <c r="A15" s="51"/>
      <c r="B15" s="1"/>
      <c r="C15" s="1"/>
      <c r="D15" s="1"/>
      <c r="E15" s="1"/>
      <c r="F15" s="1"/>
      <c r="G15" s="1"/>
      <c r="H15" s="64"/>
      <c r="I15" s="1"/>
    </row>
    <row r="16" spans="1:19" x14ac:dyDescent="0.25">
      <c r="A16" s="68" t="s">
        <v>15</v>
      </c>
      <c r="B16" s="69">
        <v>11.25</v>
      </c>
      <c r="C16" s="70" t="s">
        <v>16</v>
      </c>
      <c r="D16" s="71">
        <v>11.25</v>
      </c>
      <c r="E16" s="70" t="s">
        <v>16</v>
      </c>
      <c r="F16" s="69" t="s">
        <v>17</v>
      </c>
      <c r="G16" s="69" t="s">
        <v>16</v>
      </c>
      <c r="H16" s="72" t="s">
        <v>18</v>
      </c>
      <c r="I16" s="73" t="s">
        <v>19</v>
      </c>
      <c r="J16" s="71">
        <v>14</v>
      </c>
      <c r="K16" s="70" t="s">
        <v>16</v>
      </c>
      <c r="L16" s="72" t="s">
        <v>98</v>
      </c>
      <c r="M16" s="73" t="s">
        <v>19</v>
      </c>
      <c r="P16" s="71">
        <v>14</v>
      </c>
      <c r="Q16" s="70" t="s">
        <v>16</v>
      </c>
      <c r="R16" s="72" t="s">
        <v>98</v>
      </c>
      <c r="S16" s="73" t="s">
        <v>19</v>
      </c>
    </row>
    <row r="17" spans="1:19" x14ac:dyDescent="0.25">
      <c r="A17" s="74" t="s">
        <v>20</v>
      </c>
      <c r="B17" s="75">
        <v>675</v>
      </c>
      <c r="C17" s="76">
        <v>15</v>
      </c>
      <c r="D17" s="77">
        <v>675</v>
      </c>
      <c r="E17" s="78">
        <v>15</v>
      </c>
      <c r="F17" s="79">
        <v>765</v>
      </c>
      <c r="G17" s="80">
        <v>15</v>
      </c>
      <c r="H17" s="81">
        <v>12</v>
      </c>
      <c r="I17" s="82">
        <v>9180</v>
      </c>
      <c r="J17" s="261">
        <f>SUM(J16*K17*4)</f>
        <v>840</v>
      </c>
      <c r="K17" s="262">
        <v>15</v>
      </c>
      <c r="L17" s="263">
        <v>12</v>
      </c>
      <c r="M17" s="264">
        <f>SUM(J17*L17)</f>
        <v>10080</v>
      </c>
      <c r="P17" s="349">
        <f>SUM(P16*Q17*4)</f>
        <v>840</v>
      </c>
      <c r="Q17" s="350">
        <v>15</v>
      </c>
      <c r="R17" s="351">
        <v>12</v>
      </c>
      <c r="S17" s="352">
        <f>SUM(P17*R17)</f>
        <v>10080</v>
      </c>
    </row>
    <row r="18" spans="1:19" x14ac:dyDescent="0.25">
      <c r="A18" s="74" t="s">
        <v>21</v>
      </c>
      <c r="B18" s="75">
        <v>540</v>
      </c>
      <c r="C18" s="76">
        <v>12</v>
      </c>
      <c r="D18" s="77">
        <v>540</v>
      </c>
      <c r="E18" s="78">
        <v>12</v>
      </c>
      <c r="F18" s="79">
        <v>612</v>
      </c>
      <c r="G18" s="80">
        <v>12</v>
      </c>
      <c r="H18" s="81">
        <v>12</v>
      </c>
      <c r="I18" s="82">
        <v>7344</v>
      </c>
      <c r="J18" s="264">
        <f>SUM(J16*K18*4)</f>
        <v>672</v>
      </c>
      <c r="K18" s="265">
        <v>12</v>
      </c>
      <c r="L18" s="263">
        <v>12</v>
      </c>
      <c r="M18" s="264">
        <f t="shared" ref="M18:M28" si="0">SUM(J18*L18)</f>
        <v>8064</v>
      </c>
      <c r="P18" s="358">
        <f>SUM(P16*Q18*4)</f>
        <v>672</v>
      </c>
      <c r="Q18" s="359">
        <v>12</v>
      </c>
      <c r="R18" s="360">
        <v>10</v>
      </c>
      <c r="S18" s="358">
        <f t="shared" ref="S18:S28" si="1">SUM(P18*R18)</f>
        <v>6720</v>
      </c>
    </row>
    <row r="19" spans="1:19" x14ac:dyDescent="0.25">
      <c r="A19" s="74" t="s">
        <v>119</v>
      </c>
      <c r="B19" s="75">
        <v>540</v>
      </c>
      <c r="C19" s="76">
        <v>12</v>
      </c>
      <c r="D19" s="77">
        <v>540</v>
      </c>
      <c r="E19" s="78">
        <v>12</v>
      </c>
      <c r="F19" s="79">
        <v>612</v>
      </c>
      <c r="G19" s="80">
        <v>12</v>
      </c>
      <c r="H19" s="81">
        <v>12</v>
      </c>
      <c r="I19" s="83">
        <v>7344</v>
      </c>
      <c r="J19" s="266">
        <f>SUM(J16*K19*4)</f>
        <v>672</v>
      </c>
      <c r="K19" s="267">
        <v>12</v>
      </c>
      <c r="L19" s="81">
        <v>12</v>
      </c>
      <c r="M19" s="82">
        <f t="shared" si="0"/>
        <v>8064</v>
      </c>
      <c r="P19" s="358">
        <f>SUM(P16*Q19*4)</f>
        <v>336</v>
      </c>
      <c r="Q19" s="359">
        <v>6</v>
      </c>
      <c r="R19" s="360">
        <v>10</v>
      </c>
      <c r="S19" s="358">
        <f t="shared" si="1"/>
        <v>3360</v>
      </c>
    </row>
    <row r="20" spans="1:19" x14ac:dyDescent="0.25">
      <c r="A20" s="74" t="s">
        <v>22</v>
      </c>
      <c r="B20" s="75">
        <v>540</v>
      </c>
      <c r="C20" s="76">
        <v>12</v>
      </c>
      <c r="D20" s="77">
        <v>540</v>
      </c>
      <c r="E20" s="78">
        <v>12</v>
      </c>
      <c r="F20" s="79">
        <v>612</v>
      </c>
      <c r="G20" s="80">
        <v>12</v>
      </c>
      <c r="H20" s="81">
        <v>12</v>
      </c>
      <c r="I20" s="83">
        <v>7344</v>
      </c>
      <c r="J20" s="261">
        <f>SUM(J16*K20*4)</f>
        <v>672</v>
      </c>
      <c r="K20" s="262">
        <v>12</v>
      </c>
      <c r="L20" s="263">
        <v>12</v>
      </c>
      <c r="M20" s="264">
        <f t="shared" si="0"/>
        <v>8064</v>
      </c>
      <c r="P20" s="349">
        <f>SUM(P16*Q20*4)</f>
        <v>672</v>
      </c>
      <c r="Q20" s="350">
        <v>12</v>
      </c>
      <c r="R20" s="351">
        <v>12</v>
      </c>
      <c r="S20" s="352">
        <f t="shared" si="1"/>
        <v>8064</v>
      </c>
    </row>
    <row r="21" spans="1:19" x14ac:dyDescent="0.25">
      <c r="A21" s="74" t="s">
        <v>23</v>
      </c>
      <c r="B21" s="75">
        <v>450</v>
      </c>
      <c r="C21" s="76">
        <v>10</v>
      </c>
      <c r="D21" s="77">
        <v>450</v>
      </c>
      <c r="E21" s="78">
        <v>10</v>
      </c>
      <c r="F21" s="79">
        <v>510</v>
      </c>
      <c r="G21" s="80">
        <v>10</v>
      </c>
      <c r="H21" s="81">
        <v>10</v>
      </c>
      <c r="I21" s="83">
        <v>5100</v>
      </c>
      <c r="J21" s="266">
        <f>SUM(J16*K21*4)</f>
        <v>560</v>
      </c>
      <c r="K21" s="267">
        <v>10</v>
      </c>
      <c r="L21" s="81">
        <v>10</v>
      </c>
      <c r="M21" s="82">
        <f t="shared" si="0"/>
        <v>5600</v>
      </c>
      <c r="P21" s="352">
        <f>SUM(P16*Q21*4)</f>
        <v>560</v>
      </c>
      <c r="Q21" s="353">
        <v>10</v>
      </c>
      <c r="R21" s="351">
        <v>10</v>
      </c>
      <c r="S21" s="352">
        <f t="shared" si="1"/>
        <v>5600</v>
      </c>
    </row>
    <row r="22" spans="1:19" x14ac:dyDescent="0.25">
      <c r="A22" s="74" t="s">
        <v>24</v>
      </c>
      <c r="B22" s="75">
        <v>360</v>
      </c>
      <c r="C22" s="76">
        <v>8</v>
      </c>
      <c r="D22" s="77">
        <v>360</v>
      </c>
      <c r="E22" s="78">
        <v>8</v>
      </c>
      <c r="F22" s="79">
        <v>408</v>
      </c>
      <c r="G22" s="80">
        <v>8</v>
      </c>
      <c r="H22" s="81">
        <v>10</v>
      </c>
      <c r="I22" s="83">
        <v>4080</v>
      </c>
      <c r="J22" s="266">
        <f>SUM(J16*K22*4)</f>
        <v>448</v>
      </c>
      <c r="K22" s="267">
        <v>8</v>
      </c>
      <c r="L22" s="268">
        <v>10</v>
      </c>
      <c r="M22" s="266">
        <f t="shared" si="0"/>
        <v>4480</v>
      </c>
      <c r="P22" s="352">
        <f>SUM(P16*Q22*4)</f>
        <v>448</v>
      </c>
      <c r="Q22" s="353">
        <v>8</v>
      </c>
      <c r="R22" s="351">
        <v>10</v>
      </c>
      <c r="S22" s="352">
        <f t="shared" si="1"/>
        <v>4480</v>
      </c>
    </row>
    <row r="23" spans="1:19" x14ac:dyDescent="0.25">
      <c r="A23" s="74" t="s">
        <v>25</v>
      </c>
      <c r="B23" s="75">
        <v>360</v>
      </c>
      <c r="C23" s="76">
        <v>8</v>
      </c>
      <c r="D23" s="77">
        <v>360</v>
      </c>
      <c r="E23" s="78">
        <v>8</v>
      </c>
      <c r="F23" s="79">
        <v>408</v>
      </c>
      <c r="G23" s="80">
        <v>8</v>
      </c>
      <c r="H23" s="81">
        <v>10</v>
      </c>
      <c r="I23" s="83">
        <v>4080</v>
      </c>
      <c r="J23" s="264">
        <f>SUM(J16*K23*4)</f>
        <v>448</v>
      </c>
      <c r="K23" s="265">
        <v>8</v>
      </c>
      <c r="L23" s="263">
        <v>10</v>
      </c>
      <c r="M23" s="264">
        <f t="shared" si="0"/>
        <v>4480</v>
      </c>
      <c r="P23" s="352">
        <f>SUM(P16*Q23*4)</f>
        <v>448</v>
      </c>
      <c r="Q23" s="353">
        <v>8</v>
      </c>
      <c r="R23" s="351">
        <v>10</v>
      </c>
      <c r="S23" s="352">
        <f t="shared" si="1"/>
        <v>4480</v>
      </c>
    </row>
    <row r="24" spans="1:19" x14ac:dyDescent="0.25">
      <c r="A24" s="74" t="s">
        <v>26</v>
      </c>
      <c r="B24" s="84">
        <v>180</v>
      </c>
      <c r="C24" s="76">
        <v>4</v>
      </c>
      <c r="D24" s="85">
        <v>180</v>
      </c>
      <c r="E24" s="86">
        <v>4</v>
      </c>
      <c r="F24" s="87">
        <v>204</v>
      </c>
      <c r="G24" s="80">
        <v>4</v>
      </c>
      <c r="H24" s="81">
        <v>10</v>
      </c>
      <c r="I24" s="83">
        <v>2040</v>
      </c>
      <c r="J24" s="266">
        <f>SUM(J16*K24*4)</f>
        <v>224</v>
      </c>
      <c r="K24" s="269">
        <v>4</v>
      </c>
      <c r="L24" s="81">
        <v>10</v>
      </c>
      <c r="M24" s="82">
        <f t="shared" si="0"/>
        <v>2240</v>
      </c>
      <c r="P24" s="266">
        <f>SUM(P16*Q24*4)</f>
        <v>224</v>
      </c>
      <c r="Q24" s="269">
        <v>4</v>
      </c>
      <c r="R24" s="81">
        <v>10</v>
      </c>
      <c r="S24" s="82">
        <f t="shared" si="1"/>
        <v>2240</v>
      </c>
    </row>
    <row r="25" spans="1:19" x14ac:dyDescent="0.25">
      <c r="A25" s="74" t="s">
        <v>27</v>
      </c>
      <c r="B25" s="84">
        <v>180</v>
      </c>
      <c r="C25" s="76">
        <v>4</v>
      </c>
      <c r="D25" s="85">
        <v>180</v>
      </c>
      <c r="E25" s="86">
        <v>4</v>
      </c>
      <c r="F25" s="87">
        <v>204</v>
      </c>
      <c r="G25" s="80">
        <v>4</v>
      </c>
      <c r="H25" s="81">
        <v>10</v>
      </c>
      <c r="I25" s="83">
        <v>2040</v>
      </c>
      <c r="J25" s="266">
        <f>SUM(J16*K25*4)</f>
        <v>224</v>
      </c>
      <c r="K25" s="269">
        <v>4</v>
      </c>
      <c r="L25" s="81">
        <v>10</v>
      </c>
      <c r="M25" s="82">
        <f t="shared" si="0"/>
        <v>2240</v>
      </c>
      <c r="P25" s="266">
        <f>SUM(P16*Q25*4)</f>
        <v>224</v>
      </c>
      <c r="Q25" s="269">
        <v>4</v>
      </c>
      <c r="R25" s="81">
        <v>10</v>
      </c>
      <c r="S25" s="82">
        <f t="shared" si="1"/>
        <v>2240</v>
      </c>
    </row>
    <row r="26" spans="1:19" x14ac:dyDescent="0.25">
      <c r="A26" s="74" t="s">
        <v>28</v>
      </c>
      <c r="B26" s="88">
        <v>180</v>
      </c>
      <c r="C26" s="89">
        <v>4</v>
      </c>
      <c r="D26" s="90">
        <v>180</v>
      </c>
      <c r="E26" s="91">
        <v>4</v>
      </c>
      <c r="F26" s="92">
        <v>204</v>
      </c>
      <c r="G26" s="93">
        <v>4</v>
      </c>
      <c r="H26" s="81">
        <v>10</v>
      </c>
      <c r="I26" s="82">
        <v>2040</v>
      </c>
      <c r="J26" s="266">
        <v>224</v>
      </c>
      <c r="K26" s="270">
        <v>4</v>
      </c>
      <c r="L26" s="81">
        <v>10</v>
      </c>
      <c r="M26" s="82">
        <f t="shared" si="0"/>
        <v>2240</v>
      </c>
      <c r="P26" s="266">
        <v>224</v>
      </c>
      <c r="Q26" s="270">
        <v>4</v>
      </c>
      <c r="R26" s="81">
        <v>10</v>
      </c>
      <c r="S26" s="82">
        <f t="shared" si="1"/>
        <v>2240</v>
      </c>
    </row>
    <row r="27" spans="1:19" x14ac:dyDescent="0.25">
      <c r="A27" s="74" t="s">
        <v>29</v>
      </c>
      <c r="B27" s="88">
        <v>180</v>
      </c>
      <c r="C27" s="89">
        <v>4</v>
      </c>
      <c r="D27" s="90">
        <v>180</v>
      </c>
      <c r="E27" s="96">
        <v>4</v>
      </c>
      <c r="F27" s="92">
        <v>204</v>
      </c>
      <c r="G27" s="93">
        <v>4</v>
      </c>
      <c r="H27" s="81">
        <v>10</v>
      </c>
      <c r="I27" s="82">
        <v>2040</v>
      </c>
      <c r="J27" s="271">
        <v>224</v>
      </c>
      <c r="K27" s="272">
        <v>4</v>
      </c>
      <c r="L27" s="273">
        <v>10</v>
      </c>
      <c r="M27" s="274">
        <f t="shared" si="0"/>
        <v>2240</v>
      </c>
      <c r="P27" s="271">
        <v>224</v>
      </c>
      <c r="Q27" s="272">
        <v>4</v>
      </c>
      <c r="R27" s="273">
        <v>10</v>
      </c>
      <c r="S27" s="274">
        <f t="shared" si="1"/>
        <v>2240</v>
      </c>
    </row>
    <row r="28" spans="1:19" x14ac:dyDescent="0.25">
      <c r="A28" s="2" t="s">
        <v>30</v>
      </c>
      <c r="B28" s="97">
        <v>180</v>
      </c>
      <c r="C28" s="98">
        <v>4</v>
      </c>
      <c r="D28" s="99">
        <v>180</v>
      </c>
      <c r="E28" s="100">
        <v>4</v>
      </c>
      <c r="F28" s="101">
        <v>204</v>
      </c>
      <c r="G28" s="102">
        <v>4</v>
      </c>
      <c r="H28" s="103">
        <v>10</v>
      </c>
      <c r="I28" s="104">
        <v>2040</v>
      </c>
      <c r="J28" s="275">
        <v>224</v>
      </c>
      <c r="K28" s="276">
        <v>4</v>
      </c>
      <c r="L28" s="277">
        <v>10</v>
      </c>
      <c r="M28" s="278">
        <f t="shared" si="0"/>
        <v>2240</v>
      </c>
      <c r="P28" s="275">
        <v>224</v>
      </c>
      <c r="Q28" s="276">
        <v>4</v>
      </c>
      <c r="R28" s="277">
        <v>10</v>
      </c>
      <c r="S28" s="278">
        <f t="shared" si="1"/>
        <v>2240</v>
      </c>
    </row>
    <row r="29" spans="1:19" x14ac:dyDescent="0.25">
      <c r="A29" s="105" t="s">
        <v>31</v>
      </c>
      <c r="B29" s="106">
        <v>360</v>
      </c>
      <c r="C29" s="107"/>
      <c r="D29" s="108">
        <v>0</v>
      </c>
      <c r="E29" s="109">
        <v>8</v>
      </c>
      <c r="F29" s="110"/>
      <c r="G29" s="111">
        <v>8</v>
      </c>
      <c r="H29" s="112">
        <v>10</v>
      </c>
      <c r="I29" s="113"/>
    </row>
    <row r="30" spans="1:19" x14ac:dyDescent="0.25">
      <c r="A30" s="74" t="s">
        <v>32</v>
      </c>
      <c r="B30" s="75">
        <v>360</v>
      </c>
      <c r="C30" s="76"/>
      <c r="D30" s="77">
        <v>0</v>
      </c>
      <c r="E30" s="78">
        <v>8</v>
      </c>
      <c r="F30" s="79"/>
      <c r="G30" s="80">
        <v>8</v>
      </c>
      <c r="H30" s="81">
        <v>10</v>
      </c>
      <c r="I30" s="83"/>
    </row>
    <row r="31" spans="1:19" x14ac:dyDescent="0.25">
      <c r="A31" s="74"/>
      <c r="B31" s="1"/>
      <c r="C31" s="1"/>
      <c r="D31" s="1"/>
      <c r="E31" s="1"/>
      <c r="F31" s="1"/>
      <c r="G31" s="1"/>
      <c r="H31" s="1"/>
      <c r="I31" s="1"/>
    </row>
    <row r="32" spans="1:19" x14ac:dyDescent="0.25">
      <c r="A32" s="114"/>
      <c r="B32" s="1"/>
      <c r="C32" s="1"/>
      <c r="D32" s="1"/>
      <c r="E32" s="1"/>
      <c r="F32" s="1"/>
      <c r="G32" s="1"/>
      <c r="H32" s="1"/>
      <c r="I32" s="279"/>
    </row>
    <row r="33" spans="1:16" ht="15.75" thickBot="1" x14ac:dyDescent="0.3">
      <c r="A33" s="115"/>
      <c r="B33" s="1"/>
      <c r="C33" s="1"/>
      <c r="D33" s="1"/>
      <c r="E33" s="1"/>
      <c r="F33" s="1"/>
      <c r="G33" s="1"/>
      <c r="H33" s="1"/>
      <c r="I33" s="1"/>
    </row>
    <row r="34" spans="1:16" ht="16.5" thickTop="1" thickBot="1" x14ac:dyDescent="0.3">
      <c r="A34" s="52" t="s">
        <v>33</v>
      </c>
      <c r="B34" s="53">
        <v>4450</v>
      </c>
      <c r="C34" s="116"/>
      <c r="D34" s="55">
        <v>2670</v>
      </c>
      <c r="E34" s="116"/>
      <c r="F34" s="57"/>
      <c r="G34" s="116"/>
      <c r="H34" s="64"/>
      <c r="I34" s="1"/>
      <c r="J34" s="302">
        <v>0</v>
      </c>
      <c r="P34" s="302">
        <v>0</v>
      </c>
    </row>
    <row r="35" spans="1:16" ht="15.75" thickTop="1" x14ac:dyDescent="0.25">
      <c r="A35" s="12" t="s">
        <v>34</v>
      </c>
      <c r="B35" s="117">
        <v>4450</v>
      </c>
      <c r="C35" s="14"/>
      <c r="D35" s="118">
        <v>2670</v>
      </c>
      <c r="E35" s="16"/>
      <c r="F35" s="119">
        <v>0</v>
      </c>
      <c r="G35" s="18"/>
      <c r="H35" s="64"/>
      <c r="I35" s="1"/>
      <c r="J35" s="302">
        <v>0</v>
      </c>
      <c r="P35" s="302">
        <v>0</v>
      </c>
    </row>
    <row r="36" spans="1:16" ht="15.75" thickBot="1" x14ac:dyDescent="0.3">
      <c r="A36" s="51"/>
      <c r="B36" s="1"/>
      <c r="C36" s="1"/>
      <c r="D36" s="1"/>
      <c r="E36" s="1"/>
      <c r="F36" s="1"/>
      <c r="G36" s="1"/>
      <c r="H36" s="64"/>
      <c r="I36" s="1"/>
      <c r="J36" s="305"/>
      <c r="P36" s="305"/>
    </row>
    <row r="37" spans="1:16" ht="16.5" thickTop="1" thickBot="1" x14ac:dyDescent="0.3">
      <c r="A37" s="52" t="s">
        <v>35</v>
      </c>
      <c r="B37" s="53">
        <v>111706.16</v>
      </c>
      <c r="C37" s="120"/>
      <c r="D37" s="55">
        <v>106200</v>
      </c>
      <c r="E37" s="121"/>
      <c r="F37" s="57">
        <v>111900</v>
      </c>
      <c r="G37" s="122"/>
      <c r="H37" s="64"/>
      <c r="I37" s="306"/>
      <c r="J37" s="310">
        <f>SUM(J39+J51+J58+J70)</f>
        <v>95900</v>
      </c>
      <c r="P37" s="310">
        <f>SUM(P39+P51+P58+P70)</f>
        <v>83900</v>
      </c>
    </row>
    <row r="38" spans="1:16" ht="16.5" thickTop="1" thickBot="1" x14ac:dyDescent="0.3">
      <c r="A38" s="123"/>
      <c r="B38" s="124"/>
      <c r="C38" s="31"/>
      <c r="D38" s="124"/>
      <c r="E38" s="31"/>
      <c r="F38" s="125"/>
      <c r="G38" s="31"/>
      <c r="H38" s="64"/>
      <c r="I38" s="126"/>
    </row>
    <row r="39" spans="1:16" ht="15.75" thickBot="1" x14ac:dyDescent="0.3">
      <c r="A39" s="123" t="s">
        <v>36</v>
      </c>
      <c r="B39" s="127">
        <v>44300</v>
      </c>
      <c r="C39" s="128"/>
      <c r="D39" s="129">
        <v>43300</v>
      </c>
      <c r="E39" s="130"/>
      <c r="F39" s="131">
        <v>43300</v>
      </c>
      <c r="G39" s="132"/>
      <c r="H39" s="301"/>
      <c r="I39" s="1"/>
      <c r="J39" s="317">
        <f>SUM(J40:J44)</f>
        <v>40300</v>
      </c>
      <c r="P39" s="317">
        <f>SUM(P40:P44)</f>
        <v>40600</v>
      </c>
    </row>
    <row r="40" spans="1:16" x14ac:dyDescent="0.25">
      <c r="A40" s="133" t="s">
        <v>37</v>
      </c>
      <c r="B40" s="134">
        <v>12000</v>
      </c>
      <c r="C40" s="128"/>
      <c r="D40" s="135">
        <v>12000</v>
      </c>
      <c r="E40" s="16"/>
      <c r="F40" s="136">
        <v>12000</v>
      </c>
      <c r="G40" s="132"/>
      <c r="H40" s="64"/>
      <c r="I40" s="290"/>
      <c r="J40" s="303">
        <v>12000</v>
      </c>
      <c r="P40" s="303"/>
    </row>
    <row r="41" spans="1:16" x14ac:dyDescent="0.25">
      <c r="A41" s="133" t="s">
        <v>38</v>
      </c>
      <c r="B41" s="137">
        <v>2700</v>
      </c>
      <c r="C41" s="128"/>
      <c r="D41" s="138">
        <v>2700</v>
      </c>
      <c r="E41" s="16"/>
      <c r="F41" s="139">
        <v>2700</v>
      </c>
      <c r="G41" s="132"/>
      <c r="H41" s="64"/>
      <c r="I41" s="290"/>
      <c r="J41" s="291">
        <v>2700</v>
      </c>
      <c r="P41" s="329">
        <v>15000</v>
      </c>
    </row>
    <row r="42" spans="1:16" x14ac:dyDescent="0.25">
      <c r="A42" s="133" t="s">
        <v>39</v>
      </c>
      <c r="B42" s="137">
        <v>4000</v>
      </c>
      <c r="C42" s="128"/>
      <c r="D42" s="138">
        <v>3000</v>
      </c>
      <c r="E42" s="16"/>
      <c r="F42" s="139">
        <v>3000</v>
      </c>
      <c r="G42" s="132"/>
      <c r="H42" s="64"/>
      <c r="I42" s="290"/>
      <c r="J42" s="291">
        <v>3000</v>
      </c>
      <c r="P42" s="291">
        <v>3000</v>
      </c>
    </row>
    <row r="43" spans="1:16" ht="15.75" thickBot="1" x14ac:dyDescent="0.3">
      <c r="A43" s="133" t="s">
        <v>40</v>
      </c>
      <c r="B43" s="140">
        <v>4200</v>
      </c>
      <c r="C43" s="128"/>
      <c r="D43" s="141">
        <v>4200</v>
      </c>
      <c r="E43" s="16"/>
      <c r="F43" s="142">
        <v>4200</v>
      </c>
      <c r="G43" s="132"/>
      <c r="H43" s="64"/>
      <c r="I43" s="1"/>
      <c r="J43" s="293">
        <v>4200</v>
      </c>
      <c r="P43" s="293">
        <v>4200</v>
      </c>
    </row>
    <row r="44" spans="1:16" ht="15.75" thickBot="1" x14ac:dyDescent="0.3">
      <c r="A44" s="143" t="s">
        <v>41</v>
      </c>
      <c r="B44" s="144">
        <v>21400</v>
      </c>
      <c r="C44" s="145"/>
      <c r="D44" s="146">
        <v>21400</v>
      </c>
      <c r="E44" s="130"/>
      <c r="F44" s="147">
        <v>21400</v>
      </c>
      <c r="G44" s="148"/>
      <c r="H44" s="64"/>
      <c r="I44" s="1"/>
      <c r="J44" s="292">
        <f>SUM(J45:J49)</f>
        <v>18400</v>
      </c>
      <c r="L44" s="296"/>
      <c r="P44" s="292">
        <f>SUM(P45:P49)</f>
        <v>18400</v>
      </c>
    </row>
    <row r="45" spans="1:16" x14ac:dyDescent="0.25">
      <c r="A45" s="149" t="s">
        <v>120</v>
      </c>
      <c r="B45" s="150">
        <v>1500</v>
      </c>
      <c r="C45" s="151"/>
      <c r="D45" s="152">
        <v>1500</v>
      </c>
      <c r="E45" s="16"/>
      <c r="F45" s="153">
        <v>1500</v>
      </c>
      <c r="G45" s="154"/>
      <c r="H45" s="64"/>
      <c r="I45" s="290"/>
      <c r="J45" s="294">
        <v>1500</v>
      </c>
      <c r="P45" s="294">
        <v>1500</v>
      </c>
    </row>
    <row r="46" spans="1:16" x14ac:dyDescent="0.25">
      <c r="A46" s="133" t="s">
        <v>42</v>
      </c>
      <c r="B46" s="155">
        <v>8000</v>
      </c>
      <c r="C46" s="151"/>
      <c r="D46" s="156">
        <v>8000</v>
      </c>
      <c r="E46" s="16"/>
      <c r="F46" s="157">
        <v>8000</v>
      </c>
      <c r="G46" s="154"/>
      <c r="H46" s="64"/>
      <c r="I46" s="255"/>
      <c r="J46" s="286">
        <v>5000</v>
      </c>
      <c r="K46" s="320"/>
      <c r="P46" s="286">
        <v>5000</v>
      </c>
    </row>
    <row r="47" spans="1:16" x14ac:dyDescent="0.25">
      <c r="A47" s="133" t="s">
        <v>121</v>
      </c>
      <c r="B47" s="155">
        <v>5700</v>
      </c>
      <c r="C47" s="128"/>
      <c r="D47" s="156">
        <v>5700</v>
      </c>
      <c r="E47" s="16"/>
      <c r="F47" s="157">
        <v>5700</v>
      </c>
      <c r="G47" s="132"/>
      <c r="H47" s="64"/>
      <c r="I47" s="290"/>
      <c r="J47" s="286">
        <v>5700</v>
      </c>
      <c r="P47" s="286">
        <v>5700</v>
      </c>
    </row>
    <row r="48" spans="1:16" x14ac:dyDescent="0.25">
      <c r="A48" s="133" t="s">
        <v>43</v>
      </c>
      <c r="B48" s="155">
        <v>1200</v>
      </c>
      <c r="C48" s="158"/>
      <c r="D48" s="156">
        <v>1200</v>
      </c>
      <c r="E48" s="159"/>
      <c r="F48" s="157">
        <v>1200</v>
      </c>
      <c r="G48" s="160"/>
      <c r="H48" s="64"/>
      <c r="I48" s="1"/>
      <c r="J48" s="286">
        <v>1200</v>
      </c>
      <c r="P48" s="286">
        <v>1200</v>
      </c>
    </row>
    <row r="49" spans="1:16" ht="15.75" thickBot="1" x14ac:dyDescent="0.3">
      <c r="A49" s="161" t="s">
        <v>44</v>
      </c>
      <c r="B49" s="162">
        <v>5000</v>
      </c>
      <c r="C49" s="163"/>
      <c r="D49" s="164">
        <v>5000</v>
      </c>
      <c r="E49" s="25"/>
      <c r="F49" s="165">
        <v>5000</v>
      </c>
      <c r="G49" s="166"/>
      <c r="H49" s="64"/>
      <c r="J49" s="295">
        <v>5000</v>
      </c>
      <c r="P49" s="295">
        <v>5000</v>
      </c>
    </row>
    <row r="50" spans="1:16" ht="16.5" thickTop="1" thickBot="1" x14ac:dyDescent="0.3">
      <c r="A50" s="167"/>
      <c r="B50" s="94"/>
      <c r="C50" s="168"/>
      <c r="D50" s="94"/>
      <c r="E50" s="169"/>
      <c r="F50" s="94"/>
      <c r="G50" s="168"/>
      <c r="H50" s="64"/>
    </row>
    <row r="51" spans="1:16" ht="15.75" thickBot="1" x14ac:dyDescent="0.3">
      <c r="A51" s="123" t="s">
        <v>45</v>
      </c>
      <c r="B51" s="170">
        <v>8000</v>
      </c>
      <c r="C51" s="128"/>
      <c r="D51" s="171">
        <v>9300</v>
      </c>
      <c r="E51" s="130"/>
      <c r="F51" s="172">
        <v>10000</v>
      </c>
      <c r="G51" s="132"/>
      <c r="H51" s="173"/>
      <c r="J51" s="297">
        <f>SUM(J52:J53)</f>
        <v>10000</v>
      </c>
      <c r="P51" s="297">
        <f>SUM(P52:P53)</f>
        <v>10000</v>
      </c>
    </row>
    <row r="52" spans="1:16" ht="15.75" thickBot="1" x14ac:dyDescent="0.3">
      <c r="A52" s="133" t="s">
        <v>46</v>
      </c>
      <c r="B52" s="150">
        <v>2000</v>
      </c>
      <c r="C52" s="151"/>
      <c r="D52" s="152">
        <v>1800</v>
      </c>
      <c r="E52" s="16"/>
      <c r="F52" s="153">
        <v>2500</v>
      </c>
      <c r="G52" s="154"/>
      <c r="H52" s="64"/>
      <c r="J52" s="294">
        <v>2500</v>
      </c>
      <c r="P52" s="294">
        <v>2500</v>
      </c>
    </row>
    <row r="53" spans="1:16" ht="15.75" thickBot="1" x14ac:dyDescent="0.3">
      <c r="A53" s="174" t="s">
        <v>47</v>
      </c>
      <c r="B53" s="144">
        <v>6000</v>
      </c>
      <c r="C53" s="128"/>
      <c r="D53" s="146">
        <v>7500</v>
      </c>
      <c r="E53" s="130"/>
      <c r="F53" s="147">
        <v>7500</v>
      </c>
      <c r="G53" s="132"/>
      <c r="H53" s="64"/>
      <c r="J53" s="292">
        <f>SUM(J54:J56)</f>
        <v>7500</v>
      </c>
      <c r="P53" s="292">
        <f>SUM(P54:P56)</f>
        <v>7500</v>
      </c>
    </row>
    <row r="54" spans="1:16" x14ac:dyDescent="0.25">
      <c r="A54" s="133" t="s">
        <v>48</v>
      </c>
      <c r="B54" s="150">
        <v>3000</v>
      </c>
      <c r="C54" s="158"/>
      <c r="D54" s="152">
        <v>3000</v>
      </c>
      <c r="E54" s="16"/>
      <c r="F54" s="153">
        <v>3000</v>
      </c>
      <c r="G54" s="160"/>
      <c r="H54" s="64"/>
      <c r="I54" s="296"/>
      <c r="J54" s="294">
        <v>3000</v>
      </c>
      <c r="P54" s="294">
        <v>3000</v>
      </c>
    </row>
    <row r="55" spans="1:16" x14ac:dyDescent="0.25">
      <c r="A55" s="149" t="s">
        <v>122</v>
      </c>
      <c r="B55" s="175"/>
      <c r="C55" s="176"/>
      <c r="D55" s="177">
        <v>1500</v>
      </c>
      <c r="E55" s="178"/>
      <c r="F55" s="179">
        <v>1500</v>
      </c>
      <c r="G55" s="180"/>
      <c r="H55" s="64"/>
      <c r="J55" s="298">
        <v>1500</v>
      </c>
      <c r="P55" s="298">
        <v>1500</v>
      </c>
    </row>
    <row r="56" spans="1:16" ht="15.75" thickBot="1" x14ac:dyDescent="0.3">
      <c r="A56" s="161" t="s">
        <v>49</v>
      </c>
      <c r="B56" s="162">
        <v>3000</v>
      </c>
      <c r="C56" s="181"/>
      <c r="D56" s="164">
        <v>3000</v>
      </c>
      <c r="E56" s="25"/>
      <c r="F56" s="165">
        <v>3000</v>
      </c>
      <c r="G56" s="182"/>
      <c r="H56" s="64"/>
      <c r="J56" s="295">
        <v>3000</v>
      </c>
      <c r="P56" s="295">
        <v>3000</v>
      </c>
    </row>
    <row r="57" spans="1:16" ht="16.5" thickTop="1" thickBot="1" x14ac:dyDescent="0.3">
      <c r="A57" s="95"/>
      <c r="B57" s="94"/>
      <c r="C57" s="31"/>
      <c r="D57" s="94"/>
      <c r="E57" s="31"/>
      <c r="F57" s="94"/>
      <c r="G57" s="31"/>
      <c r="H57" s="64"/>
    </row>
    <row r="58" spans="1:16" ht="15.75" thickBot="1" x14ac:dyDescent="0.3">
      <c r="A58" s="123" t="s">
        <v>50</v>
      </c>
      <c r="B58" s="170">
        <v>44914.43</v>
      </c>
      <c r="C58" s="128"/>
      <c r="D58" s="171">
        <v>43600</v>
      </c>
      <c r="E58" s="130"/>
      <c r="F58" s="172">
        <v>43600</v>
      </c>
      <c r="G58" s="132"/>
      <c r="H58" s="64"/>
      <c r="I58" s="296"/>
      <c r="J58" s="297">
        <f>SUM(J59:J63)</f>
        <v>18600</v>
      </c>
      <c r="P58" s="297">
        <f>SUM(P59:P63)</f>
        <v>20100</v>
      </c>
    </row>
    <row r="59" spans="1:16" x14ac:dyDescent="0.25">
      <c r="A59" s="183" t="s">
        <v>51</v>
      </c>
      <c r="B59" s="134">
        <v>1500</v>
      </c>
      <c r="C59" s="145"/>
      <c r="D59" s="135">
        <v>1500</v>
      </c>
      <c r="E59" s="184"/>
      <c r="F59" s="136">
        <v>1500</v>
      </c>
      <c r="G59" s="148"/>
      <c r="H59" s="64"/>
      <c r="J59" s="299">
        <v>1500</v>
      </c>
      <c r="P59" s="334">
        <v>3000</v>
      </c>
    </row>
    <row r="60" spans="1:16" x14ac:dyDescent="0.25">
      <c r="A60" s="133" t="s">
        <v>52</v>
      </c>
      <c r="B60" s="140">
        <v>1500</v>
      </c>
      <c r="C60" s="185"/>
      <c r="D60" s="141">
        <v>1250</v>
      </c>
      <c r="E60" s="16"/>
      <c r="F60" s="142">
        <v>1250</v>
      </c>
      <c r="G60" s="186"/>
      <c r="H60" s="64"/>
      <c r="J60" s="293">
        <v>1250</v>
      </c>
      <c r="P60" s="293">
        <v>1250</v>
      </c>
    </row>
    <row r="61" spans="1:16" x14ac:dyDescent="0.25">
      <c r="A61" s="133" t="s">
        <v>53</v>
      </c>
      <c r="B61" s="137">
        <v>1750</v>
      </c>
      <c r="C61" s="128"/>
      <c r="D61" s="138">
        <v>1750</v>
      </c>
      <c r="E61" s="16"/>
      <c r="F61" s="139">
        <v>1750</v>
      </c>
      <c r="G61" s="132"/>
      <c r="H61" s="64"/>
      <c r="J61" s="291">
        <v>1750</v>
      </c>
      <c r="P61" s="291">
        <v>1750</v>
      </c>
    </row>
    <row r="62" spans="1:16" ht="15.75" thickBot="1" x14ac:dyDescent="0.3">
      <c r="A62" s="149" t="s">
        <v>54</v>
      </c>
      <c r="B62" s="140">
        <v>4500</v>
      </c>
      <c r="C62" s="185"/>
      <c r="D62" s="141">
        <v>4500</v>
      </c>
      <c r="E62" s="178"/>
      <c r="F62" s="142">
        <v>4500</v>
      </c>
      <c r="G62" s="186"/>
      <c r="H62" s="64"/>
      <c r="J62" s="293">
        <v>4500</v>
      </c>
      <c r="P62" s="293">
        <v>4500</v>
      </c>
    </row>
    <row r="63" spans="1:16" ht="15.75" thickBot="1" x14ac:dyDescent="0.3">
      <c r="A63" s="187" t="s">
        <v>55</v>
      </c>
      <c r="B63" s="144">
        <v>14600</v>
      </c>
      <c r="C63" s="128"/>
      <c r="D63" s="146">
        <v>14600</v>
      </c>
      <c r="E63" s="130"/>
      <c r="F63" s="147">
        <v>14600</v>
      </c>
      <c r="G63" s="132"/>
      <c r="H63" s="64"/>
      <c r="J63" s="292">
        <f>SUM(J64:J66)</f>
        <v>9600</v>
      </c>
      <c r="P63" s="292">
        <f>SUM(P64:P66)</f>
        <v>9600</v>
      </c>
    </row>
    <row r="64" spans="1:16" x14ac:dyDescent="0.25">
      <c r="A64" s="133" t="s">
        <v>56</v>
      </c>
      <c r="B64" s="155">
        <v>3600</v>
      </c>
      <c r="C64" s="151"/>
      <c r="D64" s="156">
        <v>3600</v>
      </c>
      <c r="E64" s="16"/>
      <c r="F64" s="157">
        <v>3600</v>
      </c>
      <c r="G64" s="154"/>
      <c r="H64" s="64"/>
      <c r="J64" s="286">
        <v>3600</v>
      </c>
      <c r="P64" s="286">
        <v>3600</v>
      </c>
    </row>
    <row r="65" spans="1:17" x14ac:dyDescent="0.25">
      <c r="A65" s="133" t="s">
        <v>57</v>
      </c>
      <c r="B65" s="155">
        <v>1000</v>
      </c>
      <c r="C65" s="151"/>
      <c r="D65" s="156">
        <v>1000</v>
      </c>
      <c r="E65" s="16"/>
      <c r="F65" s="157">
        <v>1000</v>
      </c>
      <c r="G65" s="154"/>
      <c r="H65" s="64"/>
      <c r="J65" s="286">
        <v>1000</v>
      </c>
      <c r="P65" s="286">
        <v>1000</v>
      </c>
    </row>
    <row r="66" spans="1:17" ht="15.75" thickBot="1" x14ac:dyDescent="0.3">
      <c r="A66" s="335" t="s">
        <v>123</v>
      </c>
      <c r="B66" s="188">
        <v>10000</v>
      </c>
      <c r="C66" s="189"/>
      <c r="D66" s="190">
        <v>10000</v>
      </c>
      <c r="E66" s="178"/>
      <c r="F66" s="191">
        <v>10000</v>
      </c>
      <c r="G66" s="192"/>
      <c r="H66" s="64"/>
      <c r="J66" s="300">
        <v>5000</v>
      </c>
      <c r="K66" s="320"/>
      <c r="P66" s="300">
        <v>5000</v>
      </c>
    </row>
    <row r="67" spans="1:17" ht="15.75" thickBot="1" x14ac:dyDescent="0.3">
      <c r="A67" s="187" t="s">
        <v>58</v>
      </c>
      <c r="B67" s="144">
        <v>21064.43</v>
      </c>
      <c r="C67" s="128"/>
      <c r="D67" s="146">
        <v>20000</v>
      </c>
      <c r="E67" s="130"/>
      <c r="F67" s="147">
        <v>20000</v>
      </c>
      <c r="G67" s="132"/>
      <c r="H67" s="64"/>
      <c r="J67" s="322">
        <v>0</v>
      </c>
      <c r="K67" s="320"/>
      <c r="P67" s="322">
        <v>0</v>
      </c>
    </row>
    <row r="68" spans="1:17" ht="15.75" thickBot="1" x14ac:dyDescent="0.3">
      <c r="A68" s="193" t="s">
        <v>59</v>
      </c>
      <c r="B68" s="194">
        <v>21064.43</v>
      </c>
      <c r="C68" s="195"/>
      <c r="D68" s="196">
        <v>20000</v>
      </c>
      <c r="E68" s="197"/>
      <c r="F68" s="198">
        <v>20000</v>
      </c>
      <c r="G68" s="199"/>
      <c r="H68" s="64"/>
      <c r="J68" s="321">
        <v>0</v>
      </c>
      <c r="K68" s="320"/>
      <c r="P68" s="321">
        <v>0</v>
      </c>
    </row>
    <row r="69" spans="1:17" ht="16.5" thickTop="1" thickBot="1" x14ac:dyDescent="0.3">
      <c r="A69" s="200"/>
      <c r="B69" s="104"/>
      <c r="C69" s="168"/>
      <c r="D69" s="104"/>
      <c r="E69" s="168"/>
      <c r="F69" s="104"/>
      <c r="G69" s="168"/>
      <c r="H69" s="64"/>
      <c r="K69" s="320"/>
    </row>
    <row r="70" spans="1:17" ht="15.75" thickBot="1" x14ac:dyDescent="0.3">
      <c r="A70" s="201" t="s">
        <v>60</v>
      </c>
      <c r="B70" s="127">
        <v>14491.73</v>
      </c>
      <c r="C70" s="145"/>
      <c r="D70" s="129">
        <v>10000</v>
      </c>
      <c r="E70" s="202"/>
      <c r="F70" s="203">
        <v>15000</v>
      </c>
      <c r="G70" s="148"/>
      <c r="H70" s="64"/>
      <c r="J70" s="304">
        <v>27000</v>
      </c>
      <c r="K70" s="320"/>
      <c r="P70" s="304">
        <v>13200</v>
      </c>
    </row>
    <row r="71" spans="1:17" x14ac:dyDescent="0.25">
      <c r="A71" s="204"/>
      <c r="B71" s="104"/>
      <c r="C71" s="205"/>
      <c r="D71" s="94"/>
      <c r="E71" s="205"/>
      <c r="F71" s="104"/>
      <c r="G71" s="205"/>
      <c r="H71" s="64"/>
      <c r="K71" s="320"/>
    </row>
    <row r="72" spans="1:17" ht="15.75" thickBot="1" x14ac:dyDescent="0.3">
      <c r="A72" s="206"/>
      <c r="B72" s="1"/>
      <c r="C72" s="1"/>
      <c r="D72" s="1"/>
      <c r="E72" s="1"/>
      <c r="F72" s="1"/>
      <c r="G72" s="206"/>
      <c r="H72" s="64"/>
      <c r="J72" s="308"/>
      <c r="K72" s="320"/>
      <c r="P72" s="308"/>
    </row>
    <row r="73" spans="1:17" ht="16.5" thickTop="1" thickBot="1" x14ac:dyDescent="0.3">
      <c r="A73" s="207" t="s">
        <v>61</v>
      </c>
      <c r="B73" s="208">
        <v>32400</v>
      </c>
      <c r="C73" s="209"/>
      <c r="D73" s="210">
        <v>29600</v>
      </c>
      <c r="E73" s="211"/>
      <c r="F73" s="212">
        <v>30000</v>
      </c>
      <c r="G73" s="213"/>
      <c r="H73" s="64"/>
      <c r="I73" s="309"/>
      <c r="J73" s="307">
        <f>SUM(J76:J93)+J97+J99+J100+J105+J106</f>
        <v>22200</v>
      </c>
      <c r="K73" s="325"/>
      <c r="P73" s="307">
        <f>SUM(P76:P93)+P97+P99+P100+P105+P106</f>
        <v>35400</v>
      </c>
    </row>
    <row r="74" spans="1:17" ht="15.75" thickTop="1" x14ac:dyDescent="0.25">
      <c r="A74" s="214"/>
      <c r="B74" s="215"/>
      <c r="C74" s="216"/>
      <c r="D74" s="215"/>
      <c r="E74" s="216"/>
      <c r="F74" s="217"/>
      <c r="G74" s="216"/>
      <c r="H74" s="1"/>
      <c r="K74" s="320"/>
    </row>
    <row r="75" spans="1:17" x14ac:dyDescent="0.25">
      <c r="A75" s="218" t="s">
        <v>62</v>
      </c>
      <c r="B75" s="219" t="s">
        <v>63</v>
      </c>
      <c r="C75" s="220" t="s">
        <v>64</v>
      </c>
      <c r="D75" s="219" t="s">
        <v>65</v>
      </c>
      <c r="E75" s="220" t="s">
        <v>64</v>
      </c>
      <c r="F75" s="221" t="s">
        <v>66</v>
      </c>
      <c r="G75" s="220" t="s">
        <v>64</v>
      </c>
      <c r="H75" s="1"/>
      <c r="I75" s="280"/>
      <c r="J75" s="221" t="s">
        <v>101</v>
      </c>
      <c r="K75" s="320" t="s">
        <v>102</v>
      </c>
      <c r="O75" s="280"/>
      <c r="P75" s="330" t="s">
        <v>106</v>
      </c>
      <c r="Q75" t="s">
        <v>107</v>
      </c>
    </row>
    <row r="76" spans="1:17" x14ac:dyDescent="0.25">
      <c r="A76" s="38" t="s">
        <v>67</v>
      </c>
      <c r="B76" s="117">
        <v>600</v>
      </c>
      <c r="C76" s="59">
        <v>1</v>
      </c>
      <c r="D76" s="118">
        <v>0</v>
      </c>
      <c r="E76" s="184">
        <v>1</v>
      </c>
      <c r="F76" s="119"/>
      <c r="G76" s="222">
        <v>1</v>
      </c>
      <c r="H76" s="1"/>
      <c r="I76" s="280"/>
      <c r="J76" s="284"/>
      <c r="K76" s="320"/>
      <c r="O76" s="339" t="s">
        <v>118</v>
      </c>
      <c r="P76" s="331">
        <v>600</v>
      </c>
      <c r="Q76">
        <v>1</v>
      </c>
    </row>
    <row r="77" spans="1:17" x14ac:dyDescent="0.25">
      <c r="A77" s="12" t="s">
        <v>68</v>
      </c>
      <c r="B77" s="13">
        <v>1200</v>
      </c>
      <c r="C77" s="14">
        <v>2</v>
      </c>
      <c r="D77" s="15">
        <v>1200</v>
      </c>
      <c r="E77" s="16">
        <v>2</v>
      </c>
      <c r="F77" s="17">
        <v>1200</v>
      </c>
      <c r="G77" s="223">
        <v>2</v>
      </c>
      <c r="H77" s="1"/>
      <c r="I77" s="12" t="s">
        <v>68</v>
      </c>
      <c r="J77" s="285">
        <v>1200</v>
      </c>
      <c r="K77" s="280"/>
      <c r="O77" s="340" t="s">
        <v>68</v>
      </c>
      <c r="P77" s="337">
        <v>1200</v>
      </c>
      <c r="Q77" s="328">
        <v>2</v>
      </c>
    </row>
    <row r="78" spans="1:17" x14ac:dyDescent="0.25">
      <c r="A78" s="12" t="s">
        <v>69</v>
      </c>
      <c r="B78" s="13"/>
      <c r="C78" s="14"/>
      <c r="D78" s="15">
        <v>600</v>
      </c>
      <c r="E78" s="16">
        <v>1</v>
      </c>
      <c r="F78" s="17">
        <v>600</v>
      </c>
      <c r="G78" s="223">
        <v>1</v>
      </c>
      <c r="H78" s="1"/>
      <c r="I78" s="280"/>
      <c r="J78" s="284"/>
      <c r="O78" s="339" t="s">
        <v>117</v>
      </c>
      <c r="P78" s="331">
        <v>600</v>
      </c>
      <c r="Q78" s="328">
        <v>1</v>
      </c>
    </row>
    <row r="79" spans="1:17" x14ac:dyDescent="0.25">
      <c r="A79" s="12" t="s">
        <v>70</v>
      </c>
      <c r="B79" s="13">
        <v>600</v>
      </c>
      <c r="C79" s="14">
        <v>1</v>
      </c>
      <c r="D79" s="15">
        <v>600</v>
      </c>
      <c r="E79" s="16">
        <v>1</v>
      </c>
      <c r="F79" s="17">
        <v>600</v>
      </c>
      <c r="G79" s="223">
        <v>1</v>
      </c>
      <c r="H79" s="1"/>
      <c r="I79" s="12" t="s">
        <v>70</v>
      </c>
      <c r="J79" s="285">
        <v>600</v>
      </c>
      <c r="O79" s="340" t="s">
        <v>70</v>
      </c>
      <c r="P79" s="356">
        <v>1200</v>
      </c>
      <c r="Q79" s="328">
        <v>2</v>
      </c>
    </row>
    <row r="80" spans="1:17" x14ac:dyDescent="0.25">
      <c r="A80" s="12" t="s">
        <v>71</v>
      </c>
      <c r="B80" s="13"/>
      <c r="C80" s="14"/>
      <c r="D80" s="15">
        <v>600</v>
      </c>
      <c r="E80" s="16">
        <v>1</v>
      </c>
      <c r="F80" s="17">
        <v>600</v>
      </c>
      <c r="G80" s="223">
        <v>1</v>
      </c>
      <c r="H80" s="1"/>
      <c r="J80" s="284"/>
      <c r="O80" s="341" t="s">
        <v>116</v>
      </c>
      <c r="P80" s="331">
        <v>600</v>
      </c>
      <c r="Q80" s="328">
        <v>1</v>
      </c>
    </row>
    <row r="81" spans="1:17" x14ac:dyDescent="0.25">
      <c r="A81" s="12" t="s">
        <v>72</v>
      </c>
      <c r="B81" s="13">
        <v>1200</v>
      </c>
      <c r="C81" s="14">
        <v>2</v>
      </c>
      <c r="D81" s="15">
        <v>1200</v>
      </c>
      <c r="E81" s="16">
        <v>2</v>
      </c>
      <c r="F81" s="17">
        <v>1200</v>
      </c>
      <c r="G81" s="223">
        <v>2</v>
      </c>
      <c r="H81" s="1"/>
      <c r="I81" s="12" t="s">
        <v>72</v>
      </c>
      <c r="J81" s="285">
        <v>1200</v>
      </c>
      <c r="O81" s="340" t="s">
        <v>72</v>
      </c>
      <c r="P81" s="337">
        <v>1200</v>
      </c>
      <c r="Q81" s="328">
        <v>2</v>
      </c>
    </row>
    <row r="82" spans="1:17" x14ac:dyDescent="0.25">
      <c r="A82" s="12" t="s">
        <v>73</v>
      </c>
      <c r="B82" s="13">
        <v>600</v>
      </c>
      <c r="C82" s="14">
        <v>1</v>
      </c>
      <c r="D82" s="15">
        <v>600</v>
      </c>
      <c r="E82" s="16">
        <v>1</v>
      </c>
      <c r="F82" s="17">
        <v>600</v>
      </c>
      <c r="G82" s="223">
        <v>1</v>
      </c>
      <c r="H82" s="1"/>
      <c r="I82" s="1"/>
      <c r="J82" s="284"/>
      <c r="O82" s="323" t="s">
        <v>115</v>
      </c>
      <c r="P82" s="331">
        <v>600</v>
      </c>
      <c r="Q82" s="328">
        <v>1</v>
      </c>
    </row>
    <row r="83" spans="1:17" x14ac:dyDescent="0.25">
      <c r="A83" s="12" t="s">
        <v>74</v>
      </c>
      <c r="B83" s="13">
        <v>600</v>
      </c>
      <c r="C83" s="14">
        <v>1</v>
      </c>
      <c r="D83" s="15">
        <v>600</v>
      </c>
      <c r="E83" s="16">
        <v>1</v>
      </c>
      <c r="F83" s="17">
        <v>600</v>
      </c>
      <c r="G83" s="223">
        <v>1</v>
      </c>
      <c r="H83" s="1"/>
      <c r="I83" s="279"/>
      <c r="J83" s="284"/>
      <c r="O83" s="342" t="s">
        <v>114</v>
      </c>
      <c r="P83" s="336">
        <v>1200</v>
      </c>
      <c r="Q83" s="328">
        <v>2</v>
      </c>
    </row>
    <row r="84" spans="1:17" x14ac:dyDescent="0.25">
      <c r="A84" s="12" t="s">
        <v>75</v>
      </c>
      <c r="B84" s="13">
        <v>600</v>
      </c>
      <c r="C84" s="14">
        <v>1</v>
      </c>
      <c r="D84" s="15">
        <v>600</v>
      </c>
      <c r="E84" s="16">
        <v>1</v>
      </c>
      <c r="F84" s="17">
        <v>600</v>
      </c>
      <c r="G84" s="223">
        <v>1</v>
      </c>
      <c r="H84" s="1"/>
      <c r="I84" s="12" t="s">
        <v>75</v>
      </c>
      <c r="J84" s="285">
        <v>600</v>
      </c>
      <c r="O84" s="340" t="s">
        <v>75</v>
      </c>
      <c r="P84" s="337">
        <v>600</v>
      </c>
      <c r="Q84" s="328">
        <v>1</v>
      </c>
    </row>
    <row r="85" spans="1:17" x14ac:dyDescent="0.25">
      <c r="A85" s="12" t="s">
        <v>76</v>
      </c>
      <c r="B85" s="13"/>
      <c r="C85" s="14"/>
      <c r="D85" s="224">
        <v>600</v>
      </c>
      <c r="E85" s="16">
        <v>1</v>
      </c>
      <c r="F85" s="17">
        <v>600</v>
      </c>
      <c r="G85" s="223">
        <v>1</v>
      </c>
      <c r="H85" s="1"/>
      <c r="I85" s="1"/>
      <c r="J85" s="284"/>
      <c r="O85" s="323" t="s">
        <v>113</v>
      </c>
      <c r="P85" s="331">
        <v>600</v>
      </c>
      <c r="Q85" s="328">
        <v>1</v>
      </c>
    </row>
    <row r="86" spans="1:17" x14ac:dyDescent="0.25">
      <c r="A86" s="12" t="s">
        <v>77</v>
      </c>
      <c r="B86" s="13">
        <v>1200</v>
      </c>
      <c r="C86" s="14">
        <v>2</v>
      </c>
      <c r="D86" s="15">
        <v>1200</v>
      </c>
      <c r="E86" s="16">
        <v>2</v>
      </c>
      <c r="F86" s="17">
        <v>1200</v>
      </c>
      <c r="G86" s="223">
        <v>2</v>
      </c>
      <c r="H86" s="1"/>
      <c r="I86" s="1"/>
      <c r="J86" s="284"/>
      <c r="O86" s="323" t="s">
        <v>112</v>
      </c>
      <c r="P86" s="331">
        <v>600</v>
      </c>
      <c r="Q86" s="328">
        <v>1</v>
      </c>
    </row>
    <row r="87" spans="1:17" x14ac:dyDescent="0.25">
      <c r="A87" s="12" t="s">
        <v>78</v>
      </c>
      <c r="B87" s="117">
        <v>1200</v>
      </c>
      <c r="C87" s="59">
        <v>2</v>
      </c>
      <c r="D87" s="118">
        <v>1200</v>
      </c>
      <c r="E87" s="16">
        <v>2</v>
      </c>
      <c r="F87" s="119">
        <v>1200</v>
      </c>
      <c r="G87" s="223">
        <v>2</v>
      </c>
      <c r="H87" s="1"/>
      <c r="I87" s="1"/>
      <c r="J87" s="284"/>
      <c r="O87" s="323" t="s">
        <v>111</v>
      </c>
      <c r="P87" s="331">
        <v>600</v>
      </c>
      <c r="Q87" s="328">
        <v>1</v>
      </c>
    </row>
    <row r="88" spans="1:17" x14ac:dyDescent="0.25">
      <c r="A88" s="12" t="s">
        <v>79</v>
      </c>
      <c r="B88" s="13">
        <v>3000</v>
      </c>
      <c r="C88" s="14">
        <v>5</v>
      </c>
      <c r="D88" s="15">
        <v>3000</v>
      </c>
      <c r="E88" s="16">
        <v>5</v>
      </c>
      <c r="F88" s="17">
        <v>3000</v>
      </c>
      <c r="G88" s="223">
        <v>5</v>
      </c>
      <c r="H88" s="1"/>
      <c r="I88" s="12" t="s">
        <v>79</v>
      </c>
      <c r="J88" s="285">
        <v>3000</v>
      </c>
      <c r="O88" s="340" t="s">
        <v>79</v>
      </c>
      <c r="P88" s="337">
        <v>3000</v>
      </c>
      <c r="Q88" s="328">
        <v>5</v>
      </c>
    </row>
    <row r="89" spans="1:17" x14ac:dyDescent="0.25">
      <c r="A89" s="12" t="s">
        <v>80</v>
      </c>
      <c r="B89" s="13">
        <v>1200</v>
      </c>
      <c r="C89" s="14">
        <v>2</v>
      </c>
      <c r="D89" s="15">
        <v>1200</v>
      </c>
      <c r="E89" s="16">
        <v>2</v>
      </c>
      <c r="F89" s="17">
        <v>1200</v>
      </c>
      <c r="G89" s="223">
        <v>2</v>
      </c>
      <c r="H89" s="1"/>
      <c r="I89" s="1"/>
      <c r="J89" s="284"/>
      <c r="O89" s="323" t="s">
        <v>110</v>
      </c>
      <c r="P89" s="331">
        <v>600</v>
      </c>
      <c r="Q89" s="328">
        <v>1</v>
      </c>
    </row>
    <row r="90" spans="1:17" x14ac:dyDescent="0.25">
      <c r="A90" s="225" t="s">
        <v>81</v>
      </c>
      <c r="B90" s="226"/>
      <c r="C90" s="227"/>
      <c r="D90" s="228">
        <v>600</v>
      </c>
      <c r="E90" s="16"/>
      <c r="F90" s="229">
        <v>600</v>
      </c>
      <c r="G90" s="230"/>
      <c r="H90" s="1"/>
      <c r="I90" s="1"/>
      <c r="J90" s="284"/>
      <c r="O90" s="323" t="s">
        <v>109</v>
      </c>
      <c r="P90" s="336">
        <v>1200</v>
      </c>
      <c r="Q90" s="328">
        <v>2</v>
      </c>
    </row>
    <row r="91" spans="1:17" x14ac:dyDescent="0.25">
      <c r="A91" s="225" t="s">
        <v>82</v>
      </c>
      <c r="B91" s="226"/>
      <c r="C91" s="227"/>
      <c r="D91" s="228">
        <v>600</v>
      </c>
      <c r="E91" s="16">
        <v>1</v>
      </c>
      <c r="F91" s="229">
        <v>600</v>
      </c>
      <c r="G91" s="230">
        <v>1</v>
      </c>
      <c r="H91" s="1"/>
      <c r="I91" s="225" t="s">
        <v>82</v>
      </c>
      <c r="J91" s="287">
        <v>600</v>
      </c>
      <c r="O91" s="340" t="s">
        <v>82</v>
      </c>
      <c r="P91" s="355">
        <v>1200</v>
      </c>
      <c r="Q91" s="328">
        <v>2</v>
      </c>
    </row>
    <row r="92" spans="1:17" x14ac:dyDescent="0.25">
      <c r="A92" s="225" t="s">
        <v>83</v>
      </c>
      <c r="B92" s="226">
        <v>600</v>
      </c>
      <c r="C92" s="227">
        <v>1</v>
      </c>
      <c r="D92" s="228">
        <v>600</v>
      </c>
      <c r="E92" s="16">
        <v>1</v>
      </c>
      <c r="F92" s="229">
        <v>600</v>
      </c>
      <c r="G92" s="230">
        <v>1</v>
      </c>
      <c r="H92" s="1"/>
      <c r="I92" s="323" t="s">
        <v>99</v>
      </c>
      <c r="J92" s="324">
        <v>600</v>
      </c>
      <c r="O92" s="323" t="s">
        <v>99</v>
      </c>
      <c r="P92" s="338">
        <v>600</v>
      </c>
      <c r="Q92" s="328">
        <v>1</v>
      </c>
    </row>
    <row r="93" spans="1:17" ht="15.75" thickBot="1" x14ac:dyDescent="0.3">
      <c r="A93" s="21" t="s">
        <v>84</v>
      </c>
      <c r="B93" s="22">
        <v>0</v>
      </c>
      <c r="C93" s="23">
        <v>1</v>
      </c>
      <c r="D93" s="24">
        <v>600</v>
      </c>
      <c r="E93" s="25">
        <v>1</v>
      </c>
      <c r="F93" s="26">
        <v>600</v>
      </c>
      <c r="G93" s="231">
        <v>1</v>
      </c>
      <c r="H93" s="1"/>
      <c r="I93" s="1"/>
      <c r="J93" s="283"/>
      <c r="O93" s="323" t="s">
        <v>108</v>
      </c>
      <c r="P93" s="332">
        <v>600</v>
      </c>
      <c r="Q93" s="328">
        <v>1</v>
      </c>
    </row>
    <row r="94" spans="1:17" ht="15.75" thickTop="1" x14ac:dyDescent="0.25">
      <c r="A94" s="232"/>
      <c r="B94" s="233"/>
      <c r="C94" s="168"/>
      <c r="D94" s="233"/>
      <c r="E94" s="168"/>
      <c r="F94" s="234"/>
      <c r="G94" s="168"/>
      <c r="H94" s="1"/>
      <c r="I94" s="1"/>
      <c r="O94" s="327"/>
      <c r="P94" s="328"/>
    </row>
    <row r="95" spans="1:17" x14ac:dyDescent="0.25">
      <c r="A95" s="235" t="s">
        <v>85</v>
      </c>
      <c r="B95" s="236" t="s">
        <v>63</v>
      </c>
      <c r="C95" s="237"/>
      <c r="D95" s="238" t="s">
        <v>65</v>
      </c>
      <c r="E95" s="239"/>
      <c r="F95" s="240"/>
      <c r="G95" s="239"/>
      <c r="H95" s="44"/>
      <c r="I95" s="279"/>
      <c r="J95" s="221" t="s">
        <v>101</v>
      </c>
      <c r="O95" s="279"/>
      <c r="P95" s="330" t="s">
        <v>106</v>
      </c>
      <c r="Q95" t="s">
        <v>107</v>
      </c>
    </row>
    <row r="96" spans="1:17" x14ac:dyDescent="0.25">
      <c r="A96" s="12" t="s">
        <v>86</v>
      </c>
      <c r="B96" s="13">
        <v>6500</v>
      </c>
      <c r="C96" s="14"/>
      <c r="D96" s="15">
        <v>6500</v>
      </c>
      <c r="E96" s="16"/>
      <c r="F96" s="17">
        <v>6500</v>
      </c>
      <c r="G96" s="223"/>
      <c r="H96" s="1"/>
      <c r="I96" s="12" t="s">
        <v>86</v>
      </c>
      <c r="J96" s="285">
        <f>SUM(J97:J98)</f>
        <v>6839.9</v>
      </c>
      <c r="K96" s="280"/>
      <c r="O96" s="12" t="s">
        <v>86</v>
      </c>
      <c r="P96" s="285">
        <f>SUM(P97:P98)</f>
        <v>17072.75</v>
      </c>
      <c r="Q96" s="328">
        <v>4</v>
      </c>
    </row>
    <row r="97" spans="1:17" x14ac:dyDescent="0.25">
      <c r="A97" s="133" t="s">
        <v>87</v>
      </c>
      <c r="B97" s="13">
        <v>2400</v>
      </c>
      <c r="C97" s="14">
        <v>3</v>
      </c>
      <c r="D97" s="15">
        <v>2400</v>
      </c>
      <c r="E97" s="16">
        <v>4</v>
      </c>
      <c r="F97" s="17">
        <v>2400</v>
      </c>
      <c r="G97" s="223">
        <v>4</v>
      </c>
      <c r="H97" s="1"/>
      <c r="I97" s="133" t="s">
        <v>87</v>
      </c>
      <c r="J97" s="285">
        <v>2400</v>
      </c>
      <c r="K97" s="280"/>
      <c r="O97" s="133" t="s">
        <v>87</v>
      </c>
      <c r="P97" s="285">
        <v>2400</v>
      </c>
    </row>
    <row r="98" spans="1:17" x14ac:dyDescent="0.25">
      <c r="A98" s="133" t="s">
        <v>88</v>
      </c>
      <c r="B98" s="13">
        <v>4100</v>
      </c>
      <c r="C98" s="14"/>
      <c r="D98" s="15">
        <v>4100</v>
      </c>
      <c r="E98" s="16"/>
      <c r="F98" s="17">
        <v>4100</v>
      </c>
      <c r="G98" s="223"/>
      <c r="H98" s="1"/>
      <c r="I98" s="133" t="s">
        <v>88</v>
      </c>
      <c r="J98" s="285">
        <v>4439.8999999999996</v>
      </c>
      <c r="O98" s="133" t="s">
        <v>88</v>
      </c>
      <c r="P98" s="285">
        <v>14672.75</v>
      </c>
    </row>
    <row r="99" spans="1:17" x14ac:dyDescent="0.25">
      <c r="A99" s="12" t="s">
        <v>89</v>
      </c>
      <c r="B99" s="13">
        <v>1800</v>
      </c>
      <c r="C99" s="14">
        <v>3</v>
      </c>
      <c r="D99" s="15">
        <v>0</v>
      </c>
      <c r="E99" s="16">
        <v>3</v>
      </c>
      <c r="F99" s="17"/>
      <c r="G99" s="223">
        <v>3</v>
      </c>
      <c r="H99" s="1"/>
      <c r="I99" s="12" t="s">
        <v>89</v>
      </c>
      <c r="J99" s="285">
        <v>600</v>
      </c>
      <c r="O99" s="12" t="s">
        <v>89</v>
      </c>
      <c r="P99" s="285">
        <v>1200</v>
      </c>
      <c r="Q99">
        <v>2</v>
      </c>
    </row>
    <row r="100" spans="1:17" x14ac:dyDescent="0.25">
      <c r="A100" s="241" t="s">
        <v>90</v>
      </c>
      <c r="B100" s="13">
        <v>3000</v>
      </c>
      <c r="C100" s="14">
        <v>5</v>
      </c>
      <c r="D100" s="15">
        <v>3000</v>
      </c>
      <c r="E100" s="16">
        <v>5</v>
      </c>
      <c r="F100" s="17">
        <v>3000</v>
      </c>
      <c r="G100" s="223">
        <v>5</v>
      </c>
      <c r="H100" s="1"/>
      <c r="I100" s="241" t="s">
        <v>90</v>
      </c>
      <c r="J100" s="285">
        <v>3000</v>
      </c>
      <c r="O100" s="241" t="s">
        <v>90</v>
      </c>
      <c r="P100" s="285">
        <v>3000</v>
      </c>
      <c r="Q100">
        <v>5</v>
      </c>
    </row>
    <row r="101" spans="1:17" x14ac:dyDescent="0.25">
      <c r="A101" s="242" t="s">
        <v>91</v>
      </c>
      <c r="B101" s="13">
        <v>3000</v>
      </c>
      <c r="C101" s="14">
        <v>5</v>
      </c>
      <c r="D101" s="15">
        <v>3000</v>
      </c>
      <c r="E101" s="16">
        <v>5</v>
      </c>
      <c r="F101" s="17">
        <v>3000</v>
      </c>
      <c r="G101" s="223">
        <v>5</v>
      </c>
      <c r="H101" s="1"/>
      <c r="I101" s="242" t="s">
        <v>91</v>
      </c>
      <c r="J101" s="285"/>
      <c r="O101" s="242" t="s">
        <v>91</v>
      </c>
      <c r="P101" s="285"/>
    </row>
    <row r="102" spans="1:17" x14ac:dyDescent="0.25">
      <c r="A102" s="242" t="s">
        <v>88</v>
      </c>
      <c r="B102" s="13">
        <v>0</v>
      </c>
      <c r="C102" s="14"/>
      <c r="D102" s="15">
        <v>0</v>
      </c>
      <c r="E102" s="16"/>
      <c r="F102" s="17"/>
      <c r="G102" s="223"/>
      <c r="H102" s="1"/>
      <c r="I102" s="242" t="s">
        <v>88</v>
      </c>
      <c r="J102" s="285"/>
      <c r="O102" s="242" t="s">
        <v>88</v>
      </c>
      <c r="P102" s="285"/>
    </row>
    <row r="103" spans="1:17" x14ac:dyDescent="0.25">
      <c r="A103" s="243" t="s">
        <v>92</v>
      </c>
      <c r="B103" s="155">
        <v>0</v>
      </c>
      <c r="C103" s="151"/>
      <c r="D103" s="156">
        <v>0</v>
      </c>
      <c r="E103" s="16"/>
      <c r="F103" s="157"/>
      <c r="G103" s="244"/>
      <c r="H103" s="1" t="s">
        <v>104</v>
      </c>
      <c r="I103" s="243" t="s">
        <v>92</v>
      </c>
      <c r="J103" s="286"/>
      <c r="O103" s="225"/>
      <c r="P103" s="286"/>
    </row>
    <row r="104" spans="1:17" ht="15.75" thickBot="1" x14ac:dyDescent="0.3">
      <c r="A104" s="225" t="s">
        <v>93</v>
      </c>
      <c r="B104" s="226">
        <v>600</v>
      </c>
      <c r="C104" s="227">
        <v>1</v>
      </c>
      <c r="D104" s="24">
        <v>600</v>
      </c>
      <c r="E104" s="25">
        <v>1</v>
      </c>
      <c r="F104" s="229">
        <v>600</v>
      </c>
      <c r="G104" s="230">
        <v>1</v>
      </c>
      <c r="H104" s="1"/>
      <c r="I104" s="225" t="s">
        <v>93</v>
      </c>
      <c r="J104" s="287"/>
      <c r="P104" s="287"/>
    </row>
    <row r="105" spans="1:17" ht="16.5" thickTop="1" thickBot="1" x14ac:dyDescent="0.3">
      <c r="A105" s="201" t="s">
        <v>94</v>
      </c>
      <c r="B105" s="75">
        <v>6000</v>
      </c>
      <c r="C105" s="145"/>
      <c r="D105" s="77">
        <v>4000</v>
      </c>
      <c r="E105" s="16"/>
      <c r="F105" s="245">
        <v>4400</v>
      </c>
      <c r="G105" s="246"/>
      <c r="H105" s="247"/>
      <c r="I105" s="201" t="s">
        <v>94</v>
      </c>
      <c r="J105" s="288">
        <v>4400</v>
      </c>
      <c r="O105" s="201" t="s">
        <v>94</v>
      </c>
      <c r="P105" s="288">
        <v>6000</v>
      </c>
    </row>
    <row r="106" spans="1:17" ht="15.75" thickBot="1" x14ac:dyDescent="0.3">
      <c r="A106" s="248" t="s">
        <v>95</v>
      </c>
      <c r="B106" s="249">
        <v>6000</v>
      </c>
      <c r="C106" s="163"/>
      <c r="D106" s="250">
        <v>4000</v>
      </c>
      <c r="E106" s="197"/>
      <c r="F106" s="251">
        <v>4000</v>
      </c>
      <c r="G106" s="252"/>
      <c r="H106" s="253"/>
      <c r="I106" s="248" t="s">
        <v>95</v>
      </c>
      <c r="J106" s="289">
        <v>4000</v>
      </c>
      <c r="K106" t="s">
        <v>103</v>
      </c>
      <c r="O106" s="248" t="s">
        <v>95</v>
      </c>
      <c r="P106" s="289">
        <v>6000</v>
      </c>
    </row>
    <row r="107" spans="1:17" ht="15.75" thickTop="1" x14ac:dyDescent="0.25">
      <c r="A107" s="1"/>
      <c r="B107" s="1"/>
      <c r="C107" s="1"/>
      <c r="D107" s="1"/>
      <c r="E107" s="1"/>
      <c r="F107" s="1"/>
      <c r="G107" s="1"/>
      <c r="H107" s="103"/>
      <c r="I107" s="3"/>
    </row>
    <row r="108" spans="1:17" x14ac:dyDescent="0.25">
      <c r="A108" s="254"/>
      <c r="B108" s="254"/>
      <c r="C108" s="254"/>
      <c r="D108" s="254"/>
      <c r="E108" s="254"/>
      <c r="F108" s="254"/>
      <c r="G108" s="254"/>
      <c r="H108" s="103"/>
      <c r="I108" s="104"/>
    </row>
    <row r="109" spans="1:17" x14ac:dyDescent="0.25">
      <c r="A109" s="254"/>
      <c r="B109" s="254"/>
      <c r="C109" s="254"/>
      <c r="D109" s="254"/>
      <c r="E109" s="254"/>
      <c r="F109" s="254"/>
      <c r="G109" s="254"/>
      <c r="H109" s="103"/>
      <c r="I109" s="104"/>
    </row>
    <row r="110" spans="1:17" x14ac:dyDescent="0.25">
      <c r="A110" s="2"/>
      <c r="B110" s="255"/>
      <c r="C110" s="255"/>
      <c r="D110" s="255"/>
      <c r="E110" s="255"/>
      <c r="F110" s="255"/>
      <c r="G110" s="255"/>
      <c r="H110" s="103"/>
      <c r="I110" s="104"/>
    </row>
    <row r="111" spans="1:17" x14ac:dyDescent="0.25">
      <c r="A111" s="2"/>
      <c r="B111" s="104"/>
      <c r="C111" s="256"/>
      <c r="D111" s="104"/>
      <c r="E111" s="256"/>
      <c r="F111" s="94"/>
      <c r="G111" s="256"/>
      <c r="H111" s="103"/>
      <c r="I111" s="104"/>
    </row>
    <row r="112" spans="1:17" x14ac:dyDescent="0.25">
      <c r="A112" s="2"/>
      <c r="B112" s="104"/>
      <c r="C112" s="256"/>
      <c r="D112" s="104"/>
      <c r="E112" s="256"/>
      <c r="F112" s="94"/>
      <c r="G112" s="256"/>
      <c r="H112" s="103"/>
      <c r="I112" s="104"/>
    </row>
    <row r="113" spans="1:9" x14ac:dyDescent="0.25">
      <c r="A113" s="2"/>
      <c r="B113" s="104"/>
      <c r="C113" s="256"/>
      <c r="D113" s="104"/>
      <c r="E113" s="256"/>
      <c r="F113" s="94"/>
      <c r="G113" s="256"/>
      <c r="H113" s="103"/>
      <c r="I113" s="104"/>
    </row>
    <row r="114" spans="1:9" x14ac:dyDescent="0.25">
      <c r="A114" s="2"/>
      <c r="B114" s="104"/>
      <c r="C114" s="256"/>
      <c r="D114" s="104"/>
      <c r="E114" s="256"/>
      <c r="F114" s="94"/>
      <c r="G114" s="256"/>
      <c r="H114" s="103"/>
      <c r="I114" s="104"/>
    </row>
    <row r="115" spans="1:9" x14ac:dyDescent="0.25">
      <c r="A115" s="2"/>
      <c r="B115" s="104"/>
      <c r="C115" s="256"/>
      <c r="D115" s="104"/>
      <c r="E115" s="256"/>
      <c r="F115" s="94"/>
      <c r="G115" s="256"/>
      <c r="H115" s="103"/>
      <c r="I115" s="104"/>
    </row>
    <row r="116" spans="1:9" x14ac:dyDescent="0.25">
      <c r="A116" s="2"/>
      <c r="B116" s="104"/>
      <c r="C116" s="256"/>
      <c r="D116" s="104"/>
      <c r="E116" s="256"/>
      <c r="F116" s="94"/>
      <c r="G116" s="256"/>
      <c r="H116" s="103"/>
      <c r="I116" s="104"/>
    </row>
    <row r="117" spans="1:9" x14ac:dyDescent="0.25">
      <c r="A117" s="2"/>
      <c r="B117" s="104"/>
      <c r="C117" s="256"/>
      <c r="D117" s="104"/>
      <c r="E117" s="256"/>
      <c r="F117" s="94"/>
      <c r="G117" s="256"/>
      <c r="H117" s="103"/>
      <c r="I117" s="104"/>
    </row>
    <row r="118" spans="1:9" x14ac:dyDescent="0.25">
      <c r="A118" s="2"/>
      <c r="B118" s="104"/>
      <c r="C118" s="256"/>
      <c r="D118" s="104"/>
      <c r="E118" s="256"/>
      <c r="F118" s="104"/>
      <c r="G118" s="94"/>
      <c r="H118" s="44"/>
      <c r="I118" s="104"/>
    </row>
    <row r="119" spans="1:9" x14ac:dyDescent="0.25">
      <c r="A119" s="2"/>
      <c r="B119" s="257"/>
      <c r="C119" s="256"/>
      <c r="D119" s="257"/>
      <c r="E119" s="256"/>
      <c r="F119" s="104"/>
      <c r="G119" s="94"/>
      <c r="H119" s="44"/>
      <c r="I119" s="44"/>
    </row>
    <row r="120" spans="1:9" x14ac:dyDescent="0.25">
      <c r="A120" s="2"/>
      <c r="B120" s="257"/>
      <c r="C120" s="256"/>
      <c r="D120" s="257"/>
      <c r="E120" s="256"/>
      <c r="F120" s="104"/>
      <c r="G120" s="94"/>
      <c r="H120" s="44"/>
      <c r="I120" s="44"/>
    </row>
    <row r="121" spans="1:9" x14ac:dyDescent="0.25">
      <c r="A121" s="2"/>
      <c r="B121" s="258"/>
      <c r="C121" s="259"/>
      <c r="D121" s="258"/>
      <c r="E121" s="259"/>
      <c r="F121" s="104"/>
      <c r="G121" s="94"/>
      <c r="H121" s="44"/>
      <c r="I121" s="44"/>
    </row>
    <row r="122" spans="1:9" x14ac:dyDescent="0.25">
      <c r="A122" s="44"/>
      <c r="B122" s="44"/>
      <c r="C122" s="44"/>
      <c r="D122" s="44"/>
      <c r="E122" s="44"/>
      <c r="F122" s="44"/>
      <c r="G122" s="44"/>
      <c r="H122" s="1"/>
      <c r="I122" s="44"/>
    </row>
    <row r="123" spans="1:9" x14ac:dyDescent="0.25">
      <c r="A123" s="2"/>
      <c r="B123" s="44"/>
      <c r="C123" s="44"/>
      <c r="D123" s="44"/>
      <c r="E123" s="44"/>
      <c r="F123" s="255"/>
      <c r="G123" s="255"/>
      <c r="H123" s="1"/>
      <c r="I123" s="1"/>
    </row>
    <row r="124" spans="1:9" x14ac:dyDescent="0.25">
      <c r="A124" s="2"/>
      <c r="B124" s="44"/>
      <c r="C124" s="44"/>
      <c r="D124" s="44"/>
      <c r="E124" s="44"/>
      <c r="F124" s="104"/>
      <c r="G124" s="260"/>
      <c r="H124" s="1"/>
      <c r="I124" s="1"/>
    </row>
    <row r="125" spans="1:9" x14ac:dyDescent="0.25">
      <c r="A125" s="2"/>
      <c r="B125" s="44"/>
      <c r="C125" s="44"/>
      <c r="D125" s="44"/>
      <c r="E125" s="44"/>
      <c r="F125" s="104"/>
      <c r="G125" s="2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</sheetData>
  <mergeCells count="11">
    <mergeCell ref="K2:L2"/>
    <mergeCell ref="H2:I2"/>
    <mergeCell ref="H5:I5"/>
    <mergeCell ref="B1:C1"/>
    <mergeCell ref="D1:E1"/>
    <mergeCell ref="H1:I1"/>
    <mergeCell ref="B2:C2"/>
    <mergeCell ref="D2:E2"/>
    <mergeCell ref="F1:G1"/>
    <mergeCell ref="F2:G2"/>
    <mergeCell ref="K5:M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College Campus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Altiris</dc:creator>
  <cp:lastModifiedBy>Altiris</cp:lastModifiedBy>
  <dcterms:created xsi:type="dcterms:W3CDTF">2022-02-22T17:25:25Z</dcterms:created>
  <dcterms:modified xsi:type="dcterms:W3CDTF">2023-05-11T18:27:07Z</dcterms:modified>
</cp:coreProperties>
</file>